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ЕЙТИНГ ППС\2023\"/>
    </mc:Choice>
  </mc:AlternateContent>
  <xr:revisionPtr revIDLastSave="0" documentId="13_ncr:1_{2E88DF60-C288-4682-A843-F4FC1F95372A}" xr6:coauthVersionLast="36" xr6:coauthVersionMax="36" xr10:uidLastSave="{00000000-0000-0000-0000-000000000000}"/>
  <bookViews>
    <workbookView xWindow="-120" yWindow="-120" windowWidth="24240" windowHeight="13740" xr2:uid="{00000000-000D-0000-FFFF-FFFF00000000}"/>
  </bookViews>
  <sheets>
    <sheet name="Анкета" sheetId="1" r:id="rId1"/>
    <sheet name="Лист1" sheetId="2" r:id="rId2"/>
  </sheets>
  <definedNames>
    <definedName name="_xlnm.Print_Area" localSheetId="0">Анкета!$A$1:$H$113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113" i="1"/>
  <c r="G107" i="1"/>
  <c r="G102" i="1"/>
  <c r="G94" i="1"/>
  <c r="G79" i="1"/>
  <c r="D24" i="1" l="1"/>
  <c r="D23" i="1"/>
  <c r="D22" i="1"/>
  <c r="D21" i="1"/>
  <c r="D20" i="1"/>
  <c r="D19" i="1"/>
  <c r="D26" i="1" l="1"/>
  <c r="G26" i="1" s="1"/>
</calcChain>
</file>

<file path=xl/sharedStrings.xml><?xml version="1.0" encoding="utf-8"?>
<sst xmlns="http://schemas.openxmlformats.org/spreadsheetml/2006/main" count="322" uniqueCount="283">
  <si>
    <t>№ п/п</t>
  </si>
  <si>
    <t>Рекомендуемые баллы</t>
  </si>
  <si>
    <t>Описание материала</t>
  </si>
  <si>
    <t>Словари, справочники, авторские каталоги</t>
  </si>
  <si>
    <t>Результаты научной, научно-технической деятельности, имеющие государственную регистрацию и (или) правовую охрану в России:</t>
  </si>
  <si>
    <t>изобретения</t>
  </si>
  <si>
    <t>полезные модели</t>
  </si>
  <si>
    <t>промышленные образцы</t>
  </si>
  <si>
    <t>товарные знаки</t>
  </si>
  <si>
    <t>базы данных</t>
  </si>
  <si>
    <t>программы для ЭВМ</t>
  </si>
  <si>
    <t>секреты производства (ноу-хау)</t>
  </si>
  <si>
    <t>Поданная заявка:</t>
  </si>
  <si>
    <t>руководитель / отв. исполнитель</t>
  </si>
  <si>
    <t xml:space="preserve">Привлечение НИОКР </t>
  </si>
  <si>
    <t>Руководитель / исполнитель НИР, финансируемых из госбюджета (Госзадание; гранты РФФИ, РНФ и др.; ФЦП)</t>
  </si>
  <si>
    <t xml:space="preserve">Руководство НИРС                                  </t>
  </si>
  <si>
    <t>6/4/2</t>
  </si>
  <si>
    <t>3.1</t>
  </si>
  <si>
    <t>3.2</t>
  </si>
  <si>
    <t>3.3</t>
  </si>
  <si>
    <t>3.4</t>
  </si>
  <si>
    <t>3.5</t>
  </si>
  <si>
    <t>3.6</t>
  </si>
  <si>
    <t>3.7</t>
  </si>
  <si>
    <t>3.8</t>
  </si>
  <si>
    <t>Материалы конференций, труды кафедры (в качестве технического редактора за 1 том)</t>
  </si>
  <si>
    <t>5.1</t>
  </si>
  <si>
    <t>Главный редактор и зам. главного редактора в журналах, учредителем которых является ФГБОУ ВО "РГУ им. А.Н. Косыгина"</t>
  </si>
  <si>
    <t>6.1</t>
  </si>
  <si>
    <t xml:space="preserve">Членство в редколлегиях журналов, входящих в Web of Science, Scopus / Перечень ВАК </t>
  </si>
  <si>
    <t>8/3</t>
  </si>
  <si>
    <t>Согласно РИНЦ</t>
  </si>
  <si>
    <t>Согласно международной базе данных Web of Science</t>
  </si>
  <si>
    <t>Согласно международной базе данных Scopus</t>
  </si>
  <si>
    <t>2/1</t>
  </si>
  <si>
    <t>5/2</t>
  </si>
  <si>
    <t>10/5</t>
  </si>
  <si>
    <t>50/25</t>
  </si>
  <si>
    <t>Подготовка отзыва официального оппонента или отзыва ведущей организации на диссертацию (за 1 отзыв)</t>
  </si>
  <si>
    <t>Членство в Экспертном совете ВАК при Минобрнауки России</t>
  </si>
  <si>
    <t>20/10</t>
  </si>
  <si>
    <t>Подготовка отзыва на автореферат диссертации (за 1 отзыв):
докторская / кандидатская</t>
  </si>
  <si>
    <t>Рецензирование подготовленной в ФГБОУ ВО "РГУ им. А.Н. Косыгина" докторской или кандидатской диссертации на кафедре при подготовке положительного заключения организации по месту выполнения диссертации (за 1 диссертацию):
докторская / кандидатская</t>
  </si>
  <si>
    <t>3/2</t>
  </si>
  <si>
    <t>5/5/2</t>
  </si>
  <si>
    <t>20</t>
  </si>
  <si>
    <t>Рассчитывается отделом НИРС</t>
  </si>
  <si>
    <t>1-20</t>
  </si>
  <si>
    <t>Приложение 1</t>
  </si>
  <si>
    <t>Фамилия</t>
  </si>
  <si>
    <t>Имя</t>
  </si>
  <si>
    <t>Отчество</t>
  </si>
  <si>
    <t>Наименование кафедры</t>
  </si>
  <si>
    <t>Выберите из списка</t>
  </si>
  <si>
    <t>Ученая степень</t>
  </si>
  <si>
    <t>Ученое звание</t>
  </si>
  <si>
    <t>Должность</t>
  </si>
  <si>
    <t>ОЦЕНКА ЭФФЕКТИВНОСТИ НАУЧНО-ИССЛЕДОВАТЕЛЬСКОЙ РАБОТЫ ПРЕПОДАВАТЕЛЯ</t>
  </si>
  <si>
    <t>1. ПУБЛИКАЦИОННАЯ АКТИВНОСТЬ</t>
  </si>
  <si>
    <t>1.1.1</t>
  </si>
  <si>
    <t>2.1.1</t>
  </si>
  <si>
    <t>1.2.1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</si>
  <si>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</si>
  <si>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</si>
  <si>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</si>
  <si>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</si>
  <si>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</si>
  <si>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</si>
  <si>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</si>
  <si>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</si>
  <si>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</si>
  <si>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1.5.1</t>
  </si>
  <si>
    <t>1.6.1</t>
  </si>
  <si>
    <t>1.6.2</t>
  </si>
  <si>
    <t>1.7.1</t>
  </si>
  <si>
    <t>1.7.2</t>
  </si>
  <si>
    <t>2. НАУЧНО-ИССЛЕДОВАТЕЛЬСКАЯ РАБОТА</t>
  </si>
  <si>
    <t>2.2.2</t>
  </si>
  <si>
    <t>3. ПОДГОТОВКА КАДРОВ ВЫСШЕЙ КВАЛИФИКАЦИИ</t>
  </si>
  <si>
    <t>4. ОРГАНИЗАЦИЯ И ПРОВЕДЕНИЕ НАУЧНЫХ МЕРОПРИЯТИЙ 
(БЕЗ УЧЕТА ТВОРЧЕСКИХ)</t>
  </si>
  <si>
    <t>5. РУКОВОДСТВО НАУЧНО-ИССЛЕДОВАТЕЛЬСКОЙ РАБОТОЙ СТУДЕНТОВ</t>
  </si>
  <si>
    <t>6. НАУЧНО-ОБРАЗОВАТЕЛЬНАЯ СРЕДА</t>
  </si>
  <si>
    <t>Публикации в сборниках научных трудов, индексируемых в международных базах данных Web of Science и Scopus</t>
  </si>
  <si>
    <t>Комментарии к показателям эффективности деятельности</t>
  </si>
  <si>
    <t>3.9</t>
  </si>
  <si>
    <t>Единицы измерения</t>
  </si>
  <si>
    <t>Изданная за рубежом/ в российском издательстве/ в РИО ФГБОУ ВО "РГУ им. А.Н. Косыгина"</t>
  </si>
  <si>
    <t>печатный лист</t>
  </si>
  <si>
    <t>публикация</t>
  </si>
  <si>
    <t>единица</t>
  </si>
  <si>
    <t xml:space="preserve">Использование результатов интеллектуальной деятельности (коммерциализация технологий): </t>
  </si>
  <si>
    <t xml:space="preserve">подтвержденных актами использования (внедрения); </t>
  </si>
  <si>
    <t>переданных по лицензионному договору (соглашению); переданных по договору об отчуждении, в том числе внесенных в качестве залога</t>
  </si>
  <si>
    <t>100 000 руб. – 10 баллов, Каждые последующие 50 000 руб. – 1 балл</t>
  </si>
  <si>
    <t>договор</t>
  </si>
  <si>
    <t>1.4.3</t>
  </si>
  <si>
    <t>книга</t>
  </si>
  <si>
    <t>журнал</t>
  </si>
  <si>
    <t>заявка</t>
  </si>
  <si>
    <t>2.2.1</t>
  </si>
  <si>
    <t>мероприятие</t>
  </si>
  <si>
    <t>Статьи в научных периодических изданиях, индексируемые в международных базах данных, утвержденных приказом Минобрнауки России (PubMed, MathSciNet, zbMATH, Chemical Abstracts, Springer, GeoRef)</t>
  </si>
  <si>
    <t>Статьи в научных периодических изданиях, включенных в Перечень ВАК</t>
  </si>
  <si>
    <t>Публикации в научных периодических изданиях, сборниках научных трудов (материалы конференций, труды кафедры), включенных в РИНЦ</t>
  </si>
  <si>
    <t>статья</t>
  </si>
  <si>
    <t>Статьи в научных периодических изданиях, индексируемых в международных базах данных Web of Science, Scopus, ERIH PLUS</t>
  </si>
  <si>
    <t>Научное консультирование или руководство защищенной докторской или кандидатской диссертацией, подготовленной соискателем ученой степени (аспирантом, прикрепленным лицом, докторантом, преподавателем) в ФГБОУ ВО "РГУ им. А.Н. Косыгина" (после утверждения ВАК и выхода приказа Минобрнауки о выдаче диплома) (за 1 чел., защитившего диссертацию):
докторская / кандидатская</t>
  </si>
  <si>
    <t>диссертация</t>
  </si>
  <si>
    <t>Защита докторской или кандидатской диссертации преподавателем (после утверждения ВАК и выхода приказа Минобрнауки о выдаче диплома):
докторская / кандидатская</t>
  </si>
  <si>
    <t>отзыв</t>
  </si>
  <si>
    <t>Участие в заседаниях диссертационного совета на базе ФГБОУ ВО "РГУ им. А.Н. Косыгина" по защите диссертации (за 1 защиту) в качестве: председательствующего / ученого секретаря (и.о. ученого секретаря) / члена совета</t>
  </si>
  <si>
    <t>защита</t>
  </si>
  <si>
    <t>Текущая деятельность в составе диссертационного совета на базе ФГБОУ ВО "РГУ им. А.Н. Косыгина" (в течение года) в качестве председателя или ученого секретаря, включая работу с порталом ЕИС ГА (ЕГИСМ)</t>
  </si>
  <si>
    <t>диссовет</t>
  </si>
  <si>
    <t>экспертный совет</t>
  </si>
  <si>
    <t xml:space="preserve">Деятельность по созданию нового диссертационного совета на базе РГУ им. А.Н. Косыгина </t>
  </si>
  <si>
    <t>Подтверждается отделом НИРС.</t>
  </si>
  <si>
    <t>0,1 балла за каждое цитирование, но не более 20 баллов</t>
  </si>
  <si>
    <t>0,5 балла за каждое цитирование, но не более 25 баллов</t>
  </si>
  <si>
    <t>внутривузовские мероприятия</t>
  </si>
  <si>
    <t>всероссийские мероприятия</t>
  </si>
  <si>
    <t>Пример описания материала</t>
  </si>
  <si>
    <t>Пример расчета: 
56 х 0,1= 5,6 балла</t>
  </si>
  <si>
    <t>Иванов Иван Иванович - канд. техн. наук (приказ Минобрнауки № 1/нк от 16.01.2022)</t>
  </si>
  <si>
    <t xml:space="preserve">Кандидат техн. наук (приказ Минобрнауки № 1/нк от 16.01.2022) </t>
  </si>
  <si>
    <t>Отзыв офиц. опп. на дисс. Петрова Петра Петровича</t>
  </si>
  <si>
    <t>Отзыв на а/р дисс. на соиск. канд. техн. наук. Иванова Ивана Ивановича</t>
  </si>
  <si>
    <t>Рецензент дисс. на соиск. канд. техн. наук. Иванова Ивана Ивановича</t>
  </si>
  <si>
    <t>Член совета Д 212.144.01 на защите дисс. Иванова Ивана Ивановича 21.10.2022</t>
  </si>
  <si>
    <t>Ученый секретарь диссовета Д 212.144.01 на базе ФГБОУ ВО "РГУ им. А.Н. Косыгина"</t>
  </si>
  <si>
    <t>Член экспертного совета по химической технологии ВАК (приказ Минобрнауки России №1/нк от 21.12.2022)</t>
  </si>
  <si>
    <t>Участие в создании совета Д 21.42.34 на базе ФГБОУ ВО "РГУ им. А.Н. Косыгина" (приказ Минобрнауки России о создании совета № 1/нк от 22.10.2022)</t>
  </si>
  <si>
    <t xml:space="preserve">Критерии эффективности деятельности </t>
  </si>
  <si>
    <t>Год рождения</t>
  </si>
  <si>
    <t xml:space="preserve">100 000 руб. – 10 баллов, Каждые последующие 50 000 руб. – 1 балл </t>
  </si>
  <si>
    <t xml:space="preserve">4. ОРГАНИЗАЦИЯ И ПРОВЕДЕНИЕ НАУЧНЫХ МЕРОПРИЯТИЙ </t>
  </si>
  <si>
    <t>5. РУКОВОДСТВО НИР СТУДЕНТОВ</t>
  </si>
  <si>
    <t>РЕЙТИНГ ПРЕПОДАВАТЕЛЯ (СУММА БАЛЛОВ)</t>
  </si>
  <si>
    <t>Итого баллов:</t>
  </si>
  <si>
    <t>Набранное 
в сумме количество баллов</t>
  </si>
  <si>
    <t>АВТОМАТИЗИРОВАННЫХ СИСТЕМ ОБРАБОТКИ ИНФОРМАЦИИ И УПРАВЛЕНИЯ</t>
  </si>
  <si>
    <t>АВТОМАТИКИ И ПРОМЫШЛЕННОЙ ЭЛЕКТРОНИКИ</t>
  </si>
  <si>
    <t>ГРАЖДАНСКОГО ПРАВА И ПУБЛИЧНО-ПРАВОВЫХ ДИСЦИПЛИН</t>
  </si>
  <si>
    <t>ГРАФИЧЕСКОГО ДИЗАЙНА И ВИЗУАЛЬНЫХ КОММУНИКАЦИЙ</t>
  </si>
  <si>
    <t>ДЕКОРАТИВНО-ПРИКЛАДНОГО ИСКУССТВА И ХУДОЖЕСТВЕННОГО ТЕКСТИЛЯ</t>
  </si>
  <si>
    <t>ДИЗАЙНА КОСТЮМА</t>
  </si>
  <si>
    <t>ДИЗАЙНА СРЕДЫ</t>
  </si>
  <si>
    <t>ДУХОВЫХ И УДАРНЫХ ИНСТРУМЕНТОВ</t>
  </si>
  <si>
    <t>ЖУРНАЛИСТИКИ И ТЕЛЕВИЗИОННЫХ ТЕХНОЛОГИЙ</t>
  </si>
  <si>
    <t>ИНФОРМАЦИОННЫХ ТЕХНОЛОГИЙ</t>
  </si>
  <si>
    <t>ИНФОРМАЦИОННЫХ ТЕХНОЛОГИЙ И КОМПЬЮТЕРНОГО ДИЗАЙНА</t>
  </si>
  <si>
    <t>ИСКУССТВА КОСТЮМА И МОДЫ</t>
  </si>
  <si>
    <t>ИСКУССТВА ХОРЕОГРАФА</t>
  </si>
  <si>
    <t>ИСКУССТВОВЕДЕНИЯ</t>
  </si>
  <si>
    <t>ИСТОРИИ И ФИЛОСОФИИ</t>
  </si>
  <si>
    <t>КОММЕРЦИИ И СЕРВИСА</t>
  </si>
  <si>
    <t>МАТЕРИАЛОВЕДЕНИЯ И ТОВАРНОЙ ЭКСПЕРТИЗЫ</t>
  </si>
  <si>
    <t>МУЗЫКОВЕДЕНИЯ</t>
  </si>
  <si>
    <t>НЕОРГАНИЧЕСКОЙ И АНАЛИТИЧЕСКОЙ ХИМИИ</t>
  </si>
  <si>
    <t>НОВОСИБИРСКИЙ ТЕХНОЛОГИЧЕСКИЙ ИНСТИТУТ (ФИЛИАЛ)</t>
  </si>
  <si>
    <t>ОБЩЕГО И СЛАВЯНСКОГО ИСКУССТВОЗНАНИЯ</t>
  </si>
  <si>
    <t>ОБЩЕЙ И СЛАВЯНСКОЙ ФИЛОЛОГИИ</t>
  </si>
  <si>
    <t>ОРГАНИЧЕСКОЙ ХИМИИ</t>
  </si>
  <si>
    <t>ПЕДАГОГИКИ БАЛЕТА</t>
  </si>
  <si>
    <t>ПРИКЛАДНОЙ МАТЕМАТИКИ И ПРОГРАММИРОВАНИЯ</t>
  </si>
  <si>
    <t>ПРОЕКТИРОВАНИЯ И ХУДОЖЕСТВЕННОГО ОФОРМЛЕНИЯ ТЕКСТИЛЬНЫХ ИЗДЕЛИЙ</t>
  </si>
  <si>
    <t>ПСИХОЛОГИИ</t>
  </si>
  <si>
    <t>РЕСТАВРАЦИИ И ХИМИЧЕСКОЙ ОБРАБОТКИ МАТЕРИАЛОВ</t>
  </si>
  <si>
    <t>РИСУНКА И ЖИВОПИСИ</t>
  </si>
  <si>
    <t>РУССКОГО ЯЗЫКА</t>
  </si>
  <si>
    <t>РУССКОГО ЯЗЫКА КАК ИНОСТРАННОГО</t>
  </si>
  <si>
    <t>СИМФОНИЧЕСКОГО ДИРИЖИРОВАНИЯ И СТРУННЫХ ИНСТРУМЕНТОВ</t>
  </si>
  <si>
    <t>СЛАВЯНОВЕДЕНИЯ И КУЛЬТУРОЛОГИИ</t>
  </si>
  <si>
    <t>СОЛЬНОГО ПЕНИЯ И ХОРОВОГО ДИРИЖИРОВАНИЯ</t>
  </si>
  <si>
    <t>СОЦИОЛОГИИ И РЕКЛАМНЫХ КОММУНИКАЦИЙ</t>
  </si>
  <si>
    <t>ТЕОРЕТИЧЕСКОЙ И ПРИКЛАДНОЙ МЕХАНИКИ</t>
  </si>
  <si>
    <t>ТЕХНОЛОГИИ КОЖИ И МЕХА</t>
  </si>
  <si>
    <t>ТЕХНОЛОГИИ ХУДОЖЕСТВЕННОЙ ОБРАБОТКИ МАТЕРИАЛОВ</t>
  </si>
  <si>
    <t>ТЕХНОЛОГИЧЕСКИХ МАШИН И МЕХАТРОННЫХ СИСТЕМ</t>
  </si>
  <si>
    <t>УГОЛОВНОГО ПРАВА И АДВОКАТУРЫ</t>
  </si>
  <si>
    <t>УПРАВЛЕНИЯ</t>
  </si>
  <si>
    <t>ФИЗИКИ И ВЫСШЕЙ МАТЕМАТИКИ</t>
  </si>
  <si>
    <t>ФИЗИЧЕСКОГО ВОСПИТАНИЯ</t>
  </si>
  <si>
    <t>ФИЛИАЛ (г. ТВЕРЬ)</t>
  </si>
  <si>
    <t>ФИЛОЛОГИИ И ЛИНГВОКУЛЬТУРОЛОГИИ</t>
  </si>
  <si>
    <t>ФИНАНСОВ И БИЗНЕС-АНАЛИТИКИ</t>
  </si>
  <si>
    <t>ФОРТЕПИАННОГО ИСПОЛНИТЕЛЬСТВА, КОНЦЕРТМЕЙСТЕРСКОГО МАСТЕРСТВА И КАМЕРНОЙ МУЗЫКИ</t>
  </si>
  <si>
    <t>ХИМИИ И ТЕХНОЛОГИИ ПОЛИМЕРНЫХ МАТЕРИАЛОВ И НАНОКОМПОЗИТОВ</t>
  </si>
  <si>
    <t>ХУДОЖЕСТВЕННОГО МОДЕЛИРОВАНИЯ, КОНСТРУИРОВАНИЯ И ТЕХНОЛОГИИ ИЗДЕЛИЙ ИЗ КОЖИ</t>
  </si>
  <si>
    <t>ХУДОЖЕСТВЕННОГО МОДЕЛИРОВАНИЯ, КОНСТРУИРОВАНИЯ И ТЕХНОЛОГИИ ШВЕЙНЫХ ИЗДЕЛИЙ</t>
  </si>
  <si>
    <t>ЭКОНОМИКИ И МЕНЕДЖМЕНТА</t>
  </si>
  <si>
    <t>ЭКОНОМИЧЕСКОЙ БЕЗОПАСНОСТИ, АУДИТА И КОНТРОЛЛИНГА</t>
  </si>
  <si>
    <t>ЭНЕРГОРЕСУРСОЭФФЕКТИВНЫХ ТЕХНОЛОГИЙ, ПРОМЫШЛЕННОЙ ЭКОЛОГИИ И БЕЗОПАСНОСТИ</t>
  </si>
  <si>
    <t>ЭСТРАДНО-ДЖАЗОВОЙ МУЗЫКИ</t>
  </si>
  <si>
    <t>Заведующий</t>
  </si>
  <si>
    <t>Профессор</t>
  </si>
  <si>
    <t>Доцент</t>
  </si>
  <si>
    <t>Старший преподаватель</t>
  </si>
  <si>
    <t>Преподаватель</t>
  </si>
  <si>
    <t>Ведущий научный сотрудник</t>
  </si>
  <si>
    <t>Старший научный сотрудник</t>
  </si>
  <si>
    <t>Научный сотрудник</t>
  </si>
  <si>
    <t>Младший научный сотрудник</t>
  </si>
  <si>
    <t>Специалист</t>
  </si>
  <si>
    <t>Лаборант</t>
  </si>
  <si>
    <t>Ассистент</t>
  </si>
  <si>
    <t>Аспирант</t>
  </si>
  <si>
    <t>Докторант</t>
  </si>
  <si>
    <r>
      <rPr>
        <b/>
        <sz val="10"/>
        <color theme="1"/>
        <rFont val="Times New Roman"/>
        <family val="1"/>
        <charset val="204"/>
      </rPr>
      <t>1. Мельников Г.Н. (45%)</t>
    </r>
    <r>
      <rPr>
        <sz val="10"/>
        <color theme="1"/>
        <rFont val="Times New Roman"/>
        <family val="1"/>
        <charset val="204"/>
      </rPr>
      <t xml:space="preserve">, Панин И.Н.(35%), Бузик Т.Ф. (20%)  Разработка оптимального алгоритма расчета ткацких отходов с использованием средств Microsoft Excel // Химические волокна, 2022. №2. С.51-56.
</t>
    </r>
    <r>
      <rPr>
        <b/>
        <sz val="10"/>
        <color theme="1"/>
        <rFont val="Times New Roman"/>
        <family val="1"/>
        <charset val="204"/>
      </rPr>
      <t xml:space="preserve">Баллы 1х10х0,45=4,5
2. 2. Мельников Г.Н. (70%), </t>
    </r>
    <r>
      <rPr>
        <sz val="10"/>
        <color theme="1"/>
        <rFont val="Times New Roman"/>
        <family val="1"/>
        <charset val="204"/>
      </rPr>
      <t xml:space="preserve">Демин В.Г. (30%) Узоры на ткани // Костюмология, №1, 2022, С.45-48.
</t>
    </r>
    <r>
      <rPr>
        <b/>
        <sz val="10"/>
        <color theme="1"/>
        <rFont val="Times New Roman"/>
        <family val="1"/>
        <charset val="204"/>
      </rPr>
      <t>Баллы 1х10х0,7=7
Сумма баллов за публикации проставляется в ячейку "Набранное в сумме количество баллов"</t>
    </r>
  </si>
  <si>
    <r>
      <rPr>
        <b/>
        <sz val="10"/>
        <color theme="1"/>
        <rFont val="Times New Roman"/>
        <family val="1"/>
        <charset val="204"/>
      </rPr>
      <t xml:space="preserve">1. Мельников Г.Н. (80%), </t>
    </r>
    <r>
      <rPr>
        <sz val="10"/>
        <color theme="1"/>
        <rFont val="Times New Roman"/>
        <family val="1"/>
        <charset val="204"/>
      </rPr>
      <t xml:space="preserve">Панин И.Н.(10%), Бузик Т.Ф. (10%) Традиции славянских народов // Вестник славянских культур. 2022. № 59. С. 300-311.
</t>
    </r>
    <r>
      <rPr>
        <b/>
        <sz val="10"/>
        <color theme="1"/>
        <rFont val="Times New Roman"/>
        <family val="1"/>
        <charset val="204"/>
      </rPr>
      <t>Баллы 1х40х0,8=32
2. …
Сумма баллов за публикации проставляется в ячейку "Набранное в сумме количество баллов"</t>
    </r>
  </si>
  <si>
    <r>
      <rPr>
        <b/>
        <sz val="10"/>
        <color theme="1"/>
        <rFont val="Times New Roman"/>
        <family val="1"/>
        <charset val="204"/>
      </rPr>
      <t>1. Melnikov G.N. (70%)</t>
    </r>
    <r>
      <rPr>
        <sz val="10"/>
        <color theme="1"/>
        <rFont val="Times New Roman"/>
        <family val="1"/>
        <charset val="204"/>
      </rPr>
      <t xml:space="preserve">, Panin I.N.(20%), Buzik T.F.(10%)  Development of an optimal algorithm for calculating weaving wastes using microsoft excel funds // Journal of Materials Research and Technology. 2022. № 2. С. 11-16. 
</t>
    </r>
    <r>
      <rPr>
        <b/>
        <sz val="10"/>
        <color theme="1"/>
        <rFont val="Times New Roman"/>
        <family val="1"/>
        <charset val="204"/>
      </rPr>
      <t>Баллы 1х50х0,7=35;
2. …
Сумма баллов за публикации проставляется в ячейку "Набранное в сумме количество баллов"</t>
    </r>
  </si>
  <si>
    <r>
      <rPr>
        <b/>
        <sz val="10"/>
        <color theme="1"/>
        <rFont val="Times New Roman"/>
        <family val="1"/>
        <charset val="204"/>
      </rPr>
      <t>1. Мельников Г.Н. (50%),</t>
    </r>
    <r>
      <rPr>
        <sz val="10"/>
        <color theme="1"/>
        <rFont val="Times New Roman"/>
        <family val="1"/>
        <charset val="204"/>
      </rPr>
      <t xml:space="preserve"> Вороненко В.П.(30%), Петров С.С. (20%) Проектирование механосборочных цехов: монография. – М.: Машиностроение, 2022, 352 с. 
</t>
    </r>
    <r>
      <rPr>
        <b/>
        <sz val="10"/>
        <color theme="1"/>
        <rFont val="Times New Roman"/>
        <family val="1"/>
        <charset val="204"/>
      </rPr>
      <t>Баллы 22</t>
    </r>
    <r>
      <rPr>
        <sz val="10"/>
        <color theme="1"/>
        <rFont val="Times New Roman"/>
        <family val="1"/>
        <charset val="204"/>
      </rPr>
      <t>п.л.х</t>
    </r>
    <r>
      <rPr>
        <b/>
        <sz val="10"/>
        <color theme="1"/>
        <rFont val="Times New Roman"/>
        <family val="1"/>
        <charset val="204"/>
      </rPr>
      <t xml:space="preserve">4х0,5=44;
2. Мельников Г.Н. (70%), </t>
    </r>
    <r>
      <rPr>
        <sz val="10"/>
        <color theme="1"/>
        <rFont val="Times New Roman"/>
        <family val="1"/>
        <charset val="204"/>
      </rPr>
      <t xml:space="preserve">Демин В.Г. (30%) Небесная механика. - М: РГУ им. А.Н.Косыгина, 2022, 160 с.
</t>
    </r>
    <r>
      <rPr>
        <b/>
        <sz val="10"/>
        <color theme="1"/>
        <rFont val="Times New Roman"/>
        <family val="1"/>
        <charset val="204"/>
      </rPr>
      <t>Баллы 10</t>
    </r>
    <r>
      <rPr>
        <sz val="10"/>
        <color theme="1"/>
        <rFont val="Times New Roman"/>
        <family val="1"/>
        <charset val="204"/>
      </rPr>
      <t>п.л.</t>
    </r>
    <r>
      <rPr>
        <b/>
        <sz val="10"/>
        <color theme="1"/>
        <rFont val="Times New Roman"/>
        <family val="1"/>
        <charset val="204"/>
      </rPr>
      <t>х2х0,7=14
Сумма баллов за публикации проставляется в ячейку "Набранное в сумме количество баллов"</t>
    </r>
  </si>
  <si>
    <r>
      <rPr>
        <b/>
        <sz val="10"/>
        <color theme="1"/>
        <rFont val="Times New Roman"/>
        <family val="1"/>
        <charset val="204"/>
      </rPr>
      <t>Мельников Г.Н. (30%),</t>
    </r>
    <r>
      <rPr>
        <sz val="10"/>
        <color theme="1"/>
        <rFont val="Times New Roman"/>
        <family val="1"/>
        <charset val="204"/>
      </rPr>
      <t xml:space="preserve"> Вороненко В.П.(30%), Петров С.С. (40%)  Справочное руководство по небесной механике. - М.: Наука, 2022, 352 с.
</t>
    </r>
    <r>
      <rPr>
        <b/>
        <sz val="10"/>
        <color theme="1"/>
        <rFont val="Times New Roman"/>
        <family val="1"/>
        <charset val="204"/>
      </rPr>
      <t>Баллы 1х15х0,3=4,5</t>
    </r>
  </si>
  <si>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 </t>
    </r>
    <r>
      <rPr>
        <b/>
        <sz val="10"/>
        <color theme="1"/>
        <rFont val="Times New Roman"/>
        <family val="1"/>
        <charset val="204"/>
      </rPr>
      <t>Melnikov G.N. (50%)</t>
    </r>
    <r>
      <rPr>
        <sz val="10"/>
        <color theme="1"/>
        <rFont val="Times New Roman"/>
        <family val="1"/>
        <charset val="204"/>
      </rPr>
      <t>, Sheromova I.A.(35%), Zheleznyakov A.S.(15%)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TECHNICAL AND TECHNOLOGICAL ASPECTS OF ASSESSING THE QUALITY CHARACTERISTICS OF THREAD COMPOUNDS IN PRODUCTS FROM FIBROUS MATERIALS / В сборнике: IOP Conference Series: Earth and Environmental Science. Сер. "International Science and Technology Conference "Earth Science"", 2022. С.12-16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Баллы 1х30х0,5=15;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.</t>
    </r>
    <r>
      <rPr>
        <b/>
        <sz val="11"/>
        <color theme="1"/>
        <rFont val="Times New Roman"/>
        <family val="1"/>
        <charset val="204"/>
      </rPr>
      <t xml:space="preserve"> ...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Сумма баллов за публикации проставляется в ячейку "Набранное в сумме количество баллов"</t>
    </r>
  </si>
  <si>
    <r>
      <t xml:space="preserve">1. Член редколлегии ж. "Известия вузов. Технология текстильной промышленности" (Scopus) - </t>
    </r>
    <r>
      <rPr>
        <b/>
        <sz val="10"/>
        <color theme="1"/>
        <rFont val="Times New Roman"/>
        <family val="1"/>
        <charset val="204"/>
      </rPr>
      <t>8 б.</t>
    </r>
    <r>
      <rPr>
        <sz val="10"/>
        <color theme="1"/>
        <rFont val="Times New Roman"/>
        <family val="1"/>
        <charset val="204"/>
      </rPr>
      <t xml:space="preserve">
2. Член редколлегии ж. "Дизайн и технологии" (ВАК) - </t>
    </r>
    <r>
      <rPr>
        <b/>
        <sz val="10"/>
        <color theme="1"/>
        <rFont val="Times New Roman"/>
        <family val="1"/>
        <charset val="204"/>
      </rPr>
      <t>3 б.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Сумма баллов проставляется в ячейку "Набранное в сумме количество баллов"</t>
    </r>
  </si>
  <si>
    <t xml:space="preserve">
4.1.1</t>
  </si>
  <si>
    <t>международные мероприятия</t>
  </si>
  <si>
    <t xml:space="preserve">
4.1.2</t>
  </si>
  <si>
    <t xml:space="preserve">
4.1.3</t>
  </si>
  <si>
    <t>1. Всероссийская научно-практическая конференция "Тенденции и тренды развития кадрого потенциала", 13-14 апреля 2022 г., Москва, РГУ А.Н. Косыгина;
2. …</t>
  </si>
  <si>
    <t>Сборник матриалов по итогам … -  Т.1, Т.2
Пример расчета: 2х5=10</t>
  </si>
  <si>
    <r>
      <rPr>
        <b/>
        <sz val="10"/>
        <color theme="1"/>
        <rFont val="Times New Roman"/>
        <family val="1"/>
        <charset val="204"/>
      </rPr>
      <t>1. Melnikov G.N. (65%)</t>
    </r>
    <r>
      <rPr>
        <sz val="10"/>
        <color theme="1"/>
        <rFont val="Times New Roman"/>
        <family val="1"/>
        <charset val="204"/>
      </rPr>
      <t xml:space="preserve">, Panin I.N.(20%), Buzik T.F.(15%)  Development of an optimal algorithm for calculating weaving wastes using microsoft excel funds // ADVANCED SYNTHESIS &amp; CATALYSIS. 2022. № 3. С. 151-156. 
</t>
    </r>
    <r>
      <rPr>
        <b/>
        <sz val="10"/>
        <color theme="1"/>
        <rFont val="Times New Roman"/>
        <family val="1"/>
        <charset val="204"/>
      </rPr>
      <t>Пример расчета: 1х95х0,65=61,75;
2. …
Сумма баллов за публикации проставляется в ячейку "Набранное в сумме количество баллов"</t>
    </r>
  </si>
  <si>
    <r>
      <t xml:space="preserve">Учитываются статьи в научных периодических изданиях второго квартиля, проиндексированные в соответствующих международных базах цитирования.
Для подтверждения опубликования статьи и квартиля журнала в международной базе Scopus, необходимо приложить скан-копию с описанием статьи с сайта (www.scopus.com) и скан-копию с подтверждением квартиля журнала (www.scimagojr.com).
Для подтверждения опубликования статьи и квартиля журнала в международной базе Web of Science необходимо приложить скан-копию с описанием статьи и квартиля журнала (www.webofknowledge.com).
Если статьи еще нет в базе, прикладывается скан-копия страницы сайта журнала, с указанием, что статья будет проиндексирована в соответствующей базе, и что журнал имеет второй квартиль, либо письмо-справка из редакции журнала с подтверждением индексации статьи.
</t>
    </r>
    <r>
      <rPr>
        <b/>
        <u/>
        <sz val="11"/>
        <rFont val="Times New Roman"/>
        <family val="1"/>
        <charset val="204"/>
      </rPr>
      <t xml:space="preserve">Формула: </t>
    </r>
    <r>
      <rPr>
        <b/>
        <sz val="11"/>
        <rFont val="Times New Roman"/>
        <family val="1"/>
        <charset val="204"/>
      </rPr>
      <t xml:space="preserve">статья х рекомендуемое количество баллов х процент долевого участия автора при наличии соавторов.
</t>
    </r>
    <r>
      <rPr>
        <sz val="11"/>
        <rFont val="Times New Roman"/>
        <family val="1"/>
        <charset val="204"/>
      </rPr>
      <t>Учитываются соавторы, являющиеся сотрудниками или аспирантами ФГБОУ ВО "РГУ им. А.Н. Косыгина".
В случае соавторства требуется указать ФИО соавторов и процент долевого участия каждого автора и рассчитать сумму баллов с учетом процента своего долевого участия.</t>
    </r>
  </si>
  <si>
    <r>
      <t>Учитываются статьи в научных периодических изданиях, проиндексированные в соответствующих международных базах цитирования.
Для подтверждения опубликования статьи необходимо приложить скан-копию с описанием статьи с сайта соответствующей базы.
Если статьи еще нет в базе, прикладывается скан-копия страницы журнала, с указанием, что статья будет проиндексирована в соответствующей базе, либо письмо-справка из редакции журнала с подтверждением индексации статьи.</t>
    </r>
    <r>
      <rPr>
        <b/>
        <u/>
        <sz val="11"/>
        <color theme="1"/>
        <rFont val="Times New Roman"/>
        <family val="1"/>
        <charset val="204"/>
      </rPr>
      <t xml:space="preserve">
Формула:</t>
    </r>
    <r>
      <rPr>
        <b/>
        <sz val="11"/>
        <color theme="1"/>
        <rFont val="Times New Roman"/>
        <family val="1"/>
        <charset val="204"/>
      </rPr>
      <t xml:space="preserve"> статья х рекомендуемое количество баллов х процент долевого участия автора при наличии соавторов.</t>
    </r>
    <r>
      <rPr>
        <sz val="11"/>
        <color theme="1"/>
        <rFont val="Times New Roman"/>
        <family val="1"/>
        <charset val="204"/>
      </rPr>
      <t xml:space="preserve">
Учитываются соавторы, являющиеся сотрудниками или аспирантами ФГБОУ ВО "РГУ им. А.Н. Косыгина".
В случае соавторства требуется указать ФИО соавторов и процент долевого участия каждого автора и рассчитать сумму баллов с учетом процента своего долевого участия.</t>
    </r>
  </si>
  <si>
    <r>
      <t xml:space="preserve">Учитываются публикации в научных сборниках конференций, проиндексированные в соответствующих международных базах цитирования.
Для подтверждения публикации необходимо приложить скан-копию с описанием публикации с сайта соответствующей базы.
Если публикации еще нет в базе, прикладывается скан-копия страницы сайта конференции, с указанием, что публикация будет проиндексирована в соответствующей базе, либо письмо-справка с подтверждением индексации публикации.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 xml:space="preserve">публикация х рекомендуемое количество баллов х процент долевого участия автора при наличии соавторов.
</t>
    </r>
    <r>
      <rPr>
        <sz val="11"/>
        <color theme="1"/>
        <rFont val="Times New Roman"/>
        <family val="1"/>
        <charset val="204"/>
      </rPr>
      <t>Учитываются соавторы, являющиеся сотрудниками или аспирантами ФГБОУ ВО "РГУ им. А.Н. Косыгина".
В случае соавторства требуется указать ФИО соавторов и процент долевого участия каждого автора и рассчитать сумму баллов с учетом процента своего долевого участия.</t>
    </r>
  </si>
  <si>
    <r>
      <t xml:space="preserve">Учитываются публикации в журналах, научных сборниках конференций и т.п., проиндексированные в Российском индексе научного цитирования (РИНЦ).
Для подтверждения опубликования публикации необходимо приложить скан-копию с описанием публикации с сайта Elibrary.ru с указанием, что публикация входит в РИНЦ.
Если публикации еще нет в базе, то приложить скан-копию страницы сайта журнала (конференции), с указанием, что публикация будет проиндексирована в РИНЦ. Либо письмо-справку из редакции журнала (конференции) с подтверждением индексации публикации в РИНЦ.
</t>
    </r>
    <r>
      <rPr>
        <b/>
        <sz val="11"/>
        <color theme="1"/>
        <rFont val="Times New Roman"/>
        <family val="1"/>
        <charset val="204"/>
      </rPr>
      <t>ВАЖНО!</t>
    </r>
    <r>
      <rPr>
        <sz val="11"/>
        <color theme="1"/>
        <rFont val="Times New Roman"/>
        <family val="1"/>
        <charset val="204"/>
      </rPr>
      <t xml:space="preserve"> Публикации, где преподаватель указан как научный руководитель, не учитываются!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публикация х рекомендуемое количество баллов х процент долевого участия автора при наличии соавторов.
</t>
    </r>
    <r>
      <rPr>
        <sz val="11"/>
        <color theme="1"/>
        <rFont val="Times New Roman"/>
        <family val="1"/>
        <charset val="204"/>
      </rPr>
      <t>Учитываются соавторы, являющиеся сотрудниками или аспирантами ФГБОУ ВО "РГУ им. А.Н. Косыгина".
В случае соавторства требуется указать ФИО соавторов и процент долевого участия каждого автора и рассчитать сумму баллов с учетом процента своего долевого участия.</t>
    </r>
  </si>
  <si>
    <r>
      <t xml:space="preserve">Учитывается количество цитирований публикаций автора в Российском индексе научного цитирования (РИНЦ), изданных за последние 5 полных лет.
Для подтверждения необходимо приложить скан-копию со страницы автора (Elibrary.ru).
Алгоритм поиска: зайти на сайт www.elibrary.ru </t>
    </r>
    <r>
      <rPr>
        <sz val="11"/>
        <rFont val="Calibri"/>
        <family val="2"/>
        <charset val="204"/>
      </rPr>
      <t>→</t>
    </r>
    <r>
      <rPr>
        <sz val="11"/>
        <rFont val="Times New Roman"/>
        <family val="1"/>
        <charset val="204"/>
      </rPr>
      <t xml:space="preserve"> слева "НАВИГАТОР" → выбрать "АВТОРЫ" → вписать свое ФИО → нажать "ПОИСК" → в столбике "Публ." нажать на цифру (не на график) → в "ПАРАМЕТРАХ" выбрать соответствующие годы (5 лет) → в строке "Выбрать:" должна отображаться надпись "публикации автора, включенные в РИНЦ" → нажать "ПОИСК". В результате появится строка "Всего найдено ХХХ публикаций с общим количеством цитирований: YYY." Другие подтверждения данного пункта не принимаются.
</t>
    </r>
    <r>
      <rPr>
        <b/>
        <u/>
        <sz val="11"/>
        <rFont val="Times New Roman"/>
        <family val="1"/>
        <charset val="204"/>
      </rPr>
      <t>Формула:</t>
    </r>
    <r>
      <rPr>
        <b/>
        <sz val="11"/>
        <rFont val="Times New Roman"/>
        <family val="1"/>
        <charset val="204"/>
      </rPr>
      <t xml:space="preserve"> количество цитирований х рекомендуемое количество баллов.</t>
    </r>
  </si>
  <si>
    <r>
      <t xml:space="preserve">Учитывается количество цитирований публикаций автора согласно международной базе данных Web of Science, изданных за последние 5 полных лет.
Для подтверждения необходимо приложить скан-копию со страницы автора (webofknowledge.com) с указанием количества цитирований за последние 5 лет.
</t>
    </r>
    <r>
      <rPr>
        <b/>
        <u/>
        <sz val="11"/>
        <rFont val="Times New Roman"/>
        <family val="1"/>
        <charset val="204"/>
      </rPr>
      <t>Формула:</t>
    </r>
    <r>
      <rPr>
        <b/>
        <sz val="11"/>
        <rFont val="Times New Roman"/>
        <family val="1"/>
        <charset val="204"/>
      </rPr>
      <t xml:space="preserve"> количество цитирований х рекомендуемое количество баллов.</t>
    </r>
  </si>
  <si>
    <r>
      <t xml:space="preserve">Учитывается количество цитирований публикаций автора согласно международной базе данных Scopus, изданных за последние 5 полных лет.
Для подтверждения необходимо приложить скан-копию со страницы автора (scopus.com), с указанием количества цитирований за последние 5 лет.
</t>
    </r>
    <r>
      <rPr>
        <b/>
        <u/>
        <sz val="11"/>
        <rFont val="Times New Roman"/>
        <family val="1"/>
        <charset val="204"/>
      </rPr>
      <t>Формула:</t>
    </r>
    <r>
      <rPr>
        <b/>
        <sz val="11"/>
        <rFont val="Times New Roman"/>
        <family val="1"/>
        <charset val="204"/>
      </rPr>
      <t xml:space="preserve"> количество цитирований х рекомендуемое количество баллов.</t>
    </r>
  </si>
  <si>
    <r>
      <t xml:space="preserve">Техническим редактором является сотрудник, сформировавший сборник из отдельных статей для представления макета сборника в отдел СНИР ФГБОУ ВО "РГУ им А.Н. Косыгина".
Для подтверждения необходимо приложить скан-копию последней страницы сборника, изданного в РИО ФГБОУ ВО "РГУ им А.Н. Косыгина", с указанием ФИО технического редактора.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>книга х рекомендуемое количество баллов.</t>
    </r>
  </si>
  <si>
    <r>
      <t xml:space="preserve">Учитывается работа в редколлегии научного журнала, учредителем которого является ФГБОУ ВО "РГУ им. А.Н. Косыгина".
Прикладывается скан-копия с титулом издания и страницей, на которой указан состав редколлегии.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журнал х рекомендуемое количество баллов.</t>
    </r>
  </si>
  <si>
    <r>
      <t xml:space="preserve">Учитывается работа в редколлегии научного журнала, входящего в соответствующие базы/Перечень ВАК.
Прикладывается скан-копия с титулом издания и страницей, на которой указан состав редколлегии.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журнал х рекомендуемое количество баллов.</t>
    </r>
  </si>
  <si>
    <r>
      <t xml:space="preserve">Прикладывается копия патента.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>изобретение х рекомендуемое количество баллов х процент долевого участия автора при наличии соавторов.</t>
    </r>
  </si>
  <si>
    <r>
      <t xml:space="preserve">Прикладывается копия патента.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>полезная модель х рекомендуемое количество баллов х процент долевого участия автора при наличии соавторов.</t>
    </r>
  </si>
  <si>
    <r>
      <t xml:space="preserve">Прикладывается копия патента.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промышленный образец х рекомендуемое количество баллов х процент долевого участия автора при наличии соавторов.</t>
    </r>
  </si>
  <si>
    <r>
      <t xml:space="preserve">Прикладывается копия свидетельства.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товарный знак х рекомендуемое количество баллов х процент долевого участия автора при наличии соавторов.</t>
    </r>
  </si>
  <si>
    <r>
      <t xml:space="preserve">Прикладывается копия свидетельства.
</t>
    </r>
    <r>
      <rPr>
        <b/>
        <u/>
        <sz val="11"/>
        <color theme="1"/>
        <rFont val="Times New Roman"/>
        <family val="1"/>
        <charset val="204"/>
      </rPr>
      <t>Формула</t>
    </r>
    <r>
      <rPr>
        <b/>
        <sz val="11"/>
        <color theme="1"/>
        <rFont val="Times New Roman"/>
        <family val="1"/>
        <charset val="204"/>
      </rPr>
      <t>: база данных х рекомендуемое количество баллов х процент долевого участия автора при наличии соавторов.</t>
    </r>
  </si>
  <si>
    <r>
      <t xml:space="preserve">Прикладывается копия свидетельства.
</t>
    </r>
    <r>
      <rPr>
        <b/>
        <u/>
        <sz val="11"/>
        <color theme="1"/>
        <rFont val="Times New Roman"/>
        <family val="1"/>
        <charset val="204"/>
      </rPr>
      <t>Формула</t>
    </r>
    <r>
      <rPr>
        <b/>
        <sz val="11"/>
        <color theme="1"/>
        <rFont val="Times New Roman"/>
        <family val="1"/>
        <charset val="204"/>
      </rPr>
      <t>: программа для ЭВМ х рекомендуемое количество баллов х процент долевого участия автора при наличии соавторов.</t>
    </r>
  </si>
  <si>
    <r>
      <t xml:space="preserve">Прикладывается копия Распоряжения ФГБОУ ВО "РГУ им А.Н. Косыгина".
</t>
    </r>
    <r>
      <rPr>
        <b/>
        <u/>
        <sz val="11"/>
        <color theme="1"/>
        <rFont val="Times New Roman"/>
        <family val="1"/>
        <charset val="204"/>
      </rPr>
      <t>Формула</t>
    </r>
    <r>
      <rPr>
        <b/>
        <sz val="11"/>
        <color theme="1"/>
        <rFont val="Times New Roman"/>
        <family val="1"/>
        <charset val="204"/>
      </rPr>
      <t>: секрет производства (ноу-хау) х рекомендуемое количество баллов х процент долевого участия автора при наличии соавторов.</t>
    </r>
  </si>
  <si>
    <r>
      <t xml:space="preserve">Прикладывается копия акта использования (внедрения).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акт использования (внедрения) х рекомендуемое количество баллов х процент долевого участия автора при наличии соавторов.</t>
    </r>
  </si>
  <si>
    <r>
      <t xml:space="preserve">Прикладывается копия лицензионного договора (соглашения), договора об отчуждении.
</t>
    </r>
    <r>
      <rPr>
        <b/>
        <u/>
        <sz val="11"/>
        <rFont val="Times New Roman"/>
        <family val="1"/>
        <charset val="204"/>
      </rPr>
      <t>Формула:</t>
    </r>
    <r>
      <rPr>
        <b/>
        <sz val="11"/>
        <rFont val="Times New Roman"/>
        <family val="1"/>
        <charset val="204"/>
      </rPr>
      <t xml:space="preserve"> договор х рекомендуемое количество баллов х процент долевого участия автора при наличии соавторов.</t>
    </r>
  </si>
  <si>
    <r>
      <t xml:space="preserve">Указываются название конкурса и номера заявки, состав исполнителей.
Учитываются конкурсы, финансируемые из средств министерств, федеральных агентств, служб и других ведомств, фондов поддержки научной, научно-технической и инновационной деятельности.
Прикладывается скриншот из личного кабинета РФФИ, РНФ и т.д. с подтверждением указанной информации.
</t>
    </r>
    <r>
      <rPr>
        <b/>
        <u/>
        <sz val="11"/>
        <color theme="1"/>
        <rFont val="Times New Roman"/>
        <family val="1"/>
        <charset val="204"/>
      </rPr>
      <t>Формула</t>
    </r>
    <r>
      <rPr>
        <b/>
        <sz val="11"/>
        <color theme="1"/>
        <rFont val="Times New Roman"/>
        <family val="1"/>
        <charset val="204"/>
      </rPr>
      <t>: заявка х рекомендуемое количество баллов</t>
    </r>
  </si>
  <si>
    <r>
      <t xml:space="preserve">Подтверждается Управлением науки.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договор х рекомендуемое количество баллов</t>
    </r>
  </si>
  <si>
    <r>
      <t xml:space="preserve">Указываются название конкурса/Госзадания, реквизиты документа, состав исполнителей.
Прикладывается скриншот из личного кабинета РФФИ, РНФ и т.д. с подтверждением указанной информации.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договор х рекомендуемое количество баллов</t>
    </r>
  </si>
  <si>
    <r>
      <t xml:space="preserve">Указывается: ФИО автора диссертации, присужденная ученая степень, реквизиты приказа Минобрнауки России о присуждении ученой степени.
Прикладывается: копия приказа Минобрнауки России с сайта ВАК о присуждении подготовленному научным руководителем или консультантом лицу ученой степени + копию страницы автореферата подготовленного лица с указанием ФИО научного руководителя или консультанта.
</t>
    </r>
    <r>
      <rPr>
        <b/>
        <u/>
        <sz val="11"/>
        <color theme="1"/>
        <rFont val="Times New Roman"/>
        <family val="1"/>
        <charset val="204"/>
      </rPr>
      <t>Формула</t>
    </r>
    <r>
      <rPr>
        <b/>
        <sz val="11"/>
        <color theme="1"/>
        <rFont val="Times New Roman"/>
        <family val="1"/>
        <charset val="204"/>
      </rPr>
      <t>: одна диссертация х рекомендуемое количество баллов.</t>
    </r>
  </si>
  <si>
    <r>
      <t xml:space="preserve">Указывается: присужденная ученая степень, реквизиты приказа Минобрнауки России о присуждении ученой степени.
Прикладывается: копия приказа Минобрнауки России о присуждении ученой степени с сайта ВАК.
</t>
    </r>
    <r>
      <rPr>
        <b/>
        <u/>
        <sz val="11"/>
        <color theme="1"/>
        <rFont val="Times New Roman"/>
        <family val="1"/>
        <charset val="204"/>
      </rPr>
      <t>Формула</t>
    </r>
    <r>
      <rPr>
        <b/>
        <sz val="11"/>
        <color theme="1"/>
        <rFont val="Times New Roman"/>
        <family val="1"/>
        <charset val="204"/>
      </rPr>
      <t>: одна диссертация х рекомендуемое количество баллов.</t>
    </r>
  </si>
  <si>
    <r>
      <t xml:space="preserve">Указывается: вид отзыва, ФИО соискателя.
Прикладывается: копия отзыва + копию страницы автореферата соискателя ученой степени с указанием ФИО оппонентов или наименования ведущей организации - ФГБОУ ВО "РГУ им. А.Н. Косыгина".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один отзыв х рекомендуемое количество баллов.</t>
    </r>
  </si>
  <si>
    <r>
      <t xml:space="preserve">Указывается: вид отзыва, искомая ученая степень и ФИО соискателя.
Прикладывается: копия отзыва на автореферат.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>один отзыв х рекомендуемое количество баллов.</t>
    </r>
  </si>
  <si>
    <r>
      <t xml:space="preserve">Указывается: искомая ученая степень и ФИО соискателя.
Прикладывается: копия выписки из протокола заседания кафедры с указанием ФИО рецензента.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>одна диссертация х рекомендуемое количество баллов.</t>
    </r>
  </si>
  <si>
    <r>
      <t xml:space="preserve">Указывается: роль в составе диссовета на защите, шифр диссовета на базе ФГБОУ ВО "РГУ им. А.Н. Косыгина", ФИО соискателя, дата защиты.
Прикладывается: выписка из протокола заседания диссертационного совета или копию явочного листа или копию листа стенограммы с указанием присутствовавших или копию решения диссовета с указанием присутствовавших или копию приказа ФГБОУ ВО "РГУ им. А.Н. Косыгина" о возложении обязанностей ученого секретаря.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>одна защита (в той или иной роли в составе диссоветов на базе ФГБОУ ВО "РГУ им. А.Н. Косыгина") х рекомендуемое количество баллов.</t>
    </r>
  </si>
  <si>
    <r>
      <t xml:space="preserve">Указывается: роль в составе диссовета (председатель/ученый секретарь), шифр диссовета на базе ФГБОУ ВО "РГУ им. А.Н. Косыгина".
Прикладывается: распечатанный состав диссовета с сайта ФГБОУ ВО "РГУ им. А.Н. Косыгина" или копию приказа Минобрнауки России о составе диссовета.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один диссовет х рекомендуемое количество баллов.</t>
    </r>
  </si>
  <si>
    <r>
      <t xml:space="preserve">Указывается: наименование экспертного совета, реквизиты приказа Минобрнауки России о включении в состав экспертного совета.
Прикладывается: копия приказа Минобрнауки России о составе экспертного совета.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один экспертный совет х рекомендуемое количество баллов.</t>
    </r>
  </si>
  <si>
    <r>
      <t xml:space="preserve">Указывается: шифр диссовета, созданного на базе ФГБОУ ВО "РГУ им. А.Н. Косыгина", реквизиты приказа Минобрнауки России о создании нового диссовета.
Прикладывается:  копия приказа Минобрнауки России о создании нового диссовета с визой проректора по науке ФГБОУ ВО "РГУ им. А.Н. Косыгина", подтверждающей факт, характер и объем работ по созданию диссовета, или копия вышеуказанного приказа с приложением копии распорядительного акта ФГБОУ ВО "РГУ им. А.Н. Косыгина" о назначении лиц из числа ППС ФГБОУ ВО "РГУ им. А.Н. Косыгина", ответственных за создание нового диссовета.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>один диссовет х рекомендуемое количество баллов.</t>
    </r>
  </si>
  <si>
    <r>
      <t xml:space="preserve">Прикладывается выписка из заседания Ученого совета ФГБОУ ВО "РГУ им. А.Н. Косыгина" о регистрации научной школы с указанием руководителей и представителей научной школы.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количество научных школ х рекомендуемое количество баллов.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</si>
  <si>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Учитываются статьи в научных периодических изданиях, включенных в Перечень ВАК. Актуальный Перечень ВАК размещен в информационно-телекоммуникационной сети "Интернет" по адресу: https://vak.minobrnauki.gov.ru/documents#tab=_tab:editions~
Для подтверждения опубликования статьи необходимо приложить скан-копию с описанием статьи с сайта Elibrary и скан-копию страницы журнала с указанием, что журнал входит в перечень ВАК.
Если статьи еще нет в открытой печати, то приложить скан-копию страницы сайта журнала, с указанием, что статья входит в перечень ВАК, либо письмо-справку из редакции журнала с подтверждением, что статья будет опубликована в данном журнале.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статья х рекомендуемое количество баллов х процент долевого участия автора при наличии соавторов.
</t>
    </r>
    <r>
      <rPr>
        <sz val="11"/>
        <color theme="1"/>
        <rFont val="Times New Roman"/>
        <family val="1"/>
        <charset val="204"/>
      </rPr>
      <t>Учитываются соавторы, являющиеся сотрудниками или аспирантами ФГБОУ ВО "РГУ им. А.Н. Косыгина".
В случае соавторства требуется указать ФИО соавторов и процент долевого участия каждого автора и рассчитать сумму баллов с учетом процента своего долевого участия.</t>
    </r>
  </si>
  <si>
    <r>
      <t xml:space="preserve">Учитываются статьи в научных периодических изданиях, входящих в международные реферативные базы данных, утвержденные приказом Минобрнауки России.
Для подтверждения опубликования статьи необходимо приложить скан-копию с описанием статьи с сайта соответствующей базы.
Если статьи еще нет в базе, прикладывается скан-копия страницы сайта журнала, с указанием, что статья будет проиндексирована в соответствующей базе, либо письмо-справка из редакции журнала с подтверждением индексации статьи.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 xml:space="preserve">статья х рекомендуемое количество баллов х процент долевого участия автора при наличии соавторов.
</t>
    </r>
    <r>
      <rPr>
        <sz val="11"/>
        <color theme="1"/>
        <rFont val="Times New Roman"/>
        <family val="1"/>
        <charset val="204"/>
      </rPr>
      <t>Учитываются соавторы, являющиеся сотрудниками или аспирантами ФГБОУ ВО "РГУ им. А.Н. Косыгина".
В случае соавторства требуется указать ФИО соавторов и процент долевого участия каждого автора и рассчитать сумму баллов с учетом процента своего долевого участия.</t>
    </r>
  </si>
  <si>
    <r>
      <t xml:space="preserve">Учитываются статьи в научных периодических изданиях первого квартиля, проиндексированные в соответствующих международных базах цитирования.
Важно: автор статьи должен быть аффилирован к ФГБОУ ВО "РГУ им. А.Н. Косыгина". Название университета должно быть указано корректно в соответствии с Уставом ФГБОУ ВО "РГУ им. А.Н. Косыгина".
Для подтверждения опубликования статьи и квартиля журнала в международной базе Scopus, необходимо приложить скан-копию с описанием статьи с сайта (www.scopus.com) и скан-копию с подтверждением квартиля журнала (www.scimagojr.com).
Для подтверждения опубликования статьи и квартиля журнала в международной базе Web of Science необходимо приложить скан-копию с описанием статьи и квартиля журнала (www.webofknowledge.com).
Если статьи еще нет в базе, прикладывается скан-копия страницы сайта журнала, с указанием, что статья будет проиндексирована в соответствующей базе, и что журнал имеет первый квартиль, либо письмо-справка из редакции журнала с подтверждением индексации статьи.
</t>
    </r>
    <r>
      <rPr>
        <b/>
        <u/>
        <sz val="11"/>
        <rFont val="Times New Roman"/>
        <family val="1"/>
        <charset val="204"/>
      </rPr>
      <t>Формула:</t>
    </r>
    <r>
      <rPr>
        <b/>
        <sz val="11"/>
        <rFont val="Times New Roman"/>
        <family val="1"/>
        <charset val="204"/>
      </rPr>
      <t xml:space="preserve"> статья х рекомендуемое количество баллов х процент долевого участия автора при наличии соавторов.
</t>
    </r>
    <r>
      <rPr>
        <sz val="11"/>
        <rFont val="Times New Roman"/>
        <family val="1"/>
        <charset val="204"/>
      </rPr>
      <t>Учитываются соавторы, являющиеся сотрудниками или аспирантами ФГБОУ ВО "РГУ им. А.Н. Косыгина".
В случае соавторства требуется указать ФИО соавторов и процент долевого участия каждого автора и рассчитать сумму баллов с учетом процента своего долевого участия.</t>
    </r>
  </si>
  <si>
    <r>
      <t xml:space="preserve">Статьи в научных периодических изданиях </t>
    </r>
    <r>
      <rPr>
        <b/>
        <sz val="12"/>
        <color theme="1"/>
        <rFont val="Times New Roman"/>
        <family val="1"/>
        <charset val="204"/>
      </rPr>
      <t>первого квартиля,</t>
    </r>
    <r>
      <rPr>
        <sz val="12"/>
        <color theme="1"/>
        <rFont val="Times New Roman"/>
        <family val="1"/>
        <charset val="204"/>
      </rPr>
      <t xml:space="preserve"> индексируемых в международных базах данных Web of Science, Scopus</t>
    </r>
  </si>
  <si>
    <r>
      <t xml:space="preserve">Статьи в научных периодических изданиях </t>
    </r>
    <r>
      <rPr>
        <b/>
        <sz val="12"/>
        <color theme="1"/>
        <rFont val="Times New Roman"/>
        <family val="1"/>
        <charset val="204"/>
      </rPr>
      <t>второго квартиля,</t>
    </r>
    <r>
      <rPr>
        <sz val="12"/>
        <color theme="1"/>
        <rFont val="Times New Roman"/>
        <family val="1"/>
        <charset val="204"/>
      </rPr>
      <t xml:space="preserve"> индексируемых в международных базах данных Web of Science, Scopus</t>
    </r>
  </si>
  <si>
    <t xml:space="preserve">      1.1.   АВТОРСТВО МОНОГРАФИЙ</t>
  </si>
  <si>
    <t xml:space="preserve">     1.2.   АВТОРСТВО СПЕЦИАЛЬНЫХ ВИДОВ ИЗДАНИЙ</t>
  </si>
  <si>
    <r>
      <t xml:space="preserve">     1.3.   ПУБЛИКАЦИИ   
                         </t>
    </r>
    <r>
      <rPr>
        <sz val="12"/>
        <color theme="1"/>
        <rFont val="Times New Roman"/>
        <family val="1"/>
        <charset val="204"/>
      </rPr>
      <t xml:space="preserve"> ( ЖУРНАЛ, входящий в несколько баз данных (без учета переводных версий), УЧИТЫВАЕТСЯ ТОЛЬКО ОДИН РАЗ, В БОЛЕЕ ПРИОРИТЕТНОЙ БАЗЕ!</t>
    </r>
  </si>
  <si>
    <t xml:space="preserve">     1.4.  ЧИСЛО ЦИТИРОВАНИЙ ПУБЛИКАЦИЙ АВТОРА (изданные за последние 5 лет), в т.ч.:</t>
  </si>
  <si>
    <t xml:space="preserve">     1.5.   ПОДГОТОВКА СБОРНИКОВ НАУЧНЫХ ТРУДОВ УНИВЕРСИТЕТА</t>
  </si>
  <si>
    <t xml:space="preserve">      1.6.   РАБОТА В РЕДКОЛЛЕГИЯХ НАУЧНЫХ ЖУРНАЛОВ</t>
  </si>
  <si>
    <t xml:space="preserve">     1.7.   ИНТЕЛЛЕКТУАЛЬНАЯ СОБСТВЕННОСТЬ</t>
  </si>
  <si>
    <t xml:space="preserve">      2.1.  УЧАСТИЕ В КОНКУРСАХ (1 заявка)</t>
  </si>
  <si>
    <t xml:space="preserve">      2.2.  ПРИВЛЕЧЕНИЕ И ВЫПОЛНЕНИЕ НИР (за 1 работу)</t>
  </si>
  <si>
    <t xml:space="preserve">      4.1.  Организация и проведение научных мероприятий (члены орг. комитета, рабочей группы):</t>
  </si>
  <si>
    <t>Регистрация научных школ внутри ВУЗа:
руководитель/представитель</t>
  </si>
  <si>
    <r>
      <rPr>
        <b/>
        <sz val="12"/>
        <color theme="1"/>
        <rFont val="Times New Roman"/>
        <family val="1"/>
        <charset val="204"/>
      </rPr>
      <t>Молодым ученым до 35 лет включительно</t>
    </r>
    <r>
      <rPr>
        <sz val="12"/>
        <color theme="1"/>
        <rFont val="Times New Roman"/>
        <family val="1"/>
        <charset val="204"/>
      </rPr>
      <t xml:space="preserve">
проставить ниже повышающий коэффициент 1,25</t>
    </r>
  </si>
  <si>
    <r>
      <rPr>
        <b/>
        <sz val="10"/>
        <color theme="1"/>
        <rFont val="Times New Roman"/>
        <family val="1"/>
        <charset val="204"/>
      </rPr>
      <t xml:space="preserve">1. Мельников Г.Н. (45%), </t>
    </r>
    <r>
      <rPr>
        <sz val="10"/>
        <color theme="1"/>
        <rFont val="Times New Roman"/>
        <family val="1"/>
        <charset val="204"/>
      </rPr>
      <t xml:space="preserve">Панин И.Н.(35%), Бузик Т.Ф. (20%)  Разработка оптимального алгоритма расчета ткацких отходов / Сборник материалов ... Инновации-2022, РГУ им. А.Н. Косыгина, 2022.С.41-51.
</t>
    </r>
    <r>
      <rPr>
        <b/>
        <sz val="10"/>
        <color theme="1"/>
        <rFont val="Times New Roman"/>
        <family val="1"/>
        <charset val="204"/>
      </rPr>
      <t xml:space="preserve">Баллы 1х1х0,45=0,45
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Мельников Г.Н. (100%), </t>
    </r>
    <r>
      <rPr>
        <sz val="10"/>
        <color theme="1"/>
        <rFont val="Times New Roman"/>
        <family val="1"/>
        <charset val="204"/>
      </rPr>
      <t xml:space="preserve">Демин В.Г. Небесная механика // Молодые ученые - развитию Национальной технологической инициативы (ПОИСК), Иваново, 2022, С.45-48.
</t>
    </r>
    <r>
      <rPr>
        <b/>
        <sz val="10"/>
        <color theme="1"/>
        <rFont val="Times New Roman"/>
        <family val="1"/>
        <charset val="204"/>
      </rPr>
      <t>Баллы 1х1х1=1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3. ...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Сумма баллов за публикации проставляется в ячейку "Набранное в сумме количество баллов"</t>
    </r>
  </si>
  <si>
    <r>
      <t xml:space="preserve">Организация и проведение научных мероприятий на базе вуза, либо, где вуз является соучредителем.
Виды мероприятий: научные, научно-практические, научно-технические, научно-методологические конференции, круглые столы, семинары, симпозиумы и т.д.
Указываются вид и наименование мероприятия, дата (период) проведения, место проведения.
Мероприятия кафедрального, межкафедрального и внутриинститутского уровня – это мероприятия, которые организованы одним или несколькими структурными подразделениями ФГБОУ ВО "РГУ им. А.Н. Косыгина". Участниками мероприятия являются представители одного или нескольких структурных подразделений университета.
Прикрепляются скан-копия приказа/распоряжения о проведении и программы с закреплением ответственных исполнителей.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>количество мероприятий х рекомендуемое количество баллов.</t>
    </r>
  </si>
  <si>
    <r>
      <t xml:space="preserve">Организация и проведение научных мероприятий на базе вуза, либо, где вуз является соучредителем.
Виды мероприятий: научные, научно-практические, научно-технические, научно-методологические конференции, круглые столы, семинары, симпозиумы и т.д.
Указываются вид и название мероприятия, дата (период) проведения, город и место проведения.
К Всероссийским мероприятиям относятся мероприятия всероссийского уровня (количество участников из других регионов России – не менее 30% от общего числа участников).
Прикрепляются скан-копия приказа/распоряжения о проведении и программы с закреплением ответственных исполнителей.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>количество мероприятий х рекомендуемое количество баллов.</t>
    </r>
  </si>
  <si>
    <r>
      <t xml:space="preserve">Организация и проведение научных мероприятий на базе вуза, либо, где вуз является соучредителем.
Виды мероприятий: научные, научно-практические, научно-технические, научно-методологические конференции, круглые столы, семинары, симпозиумы и т.д.
Указываются вид и название мероприятия, дата (период) проведения, город и место проведения.
К Международным мероприятиям относятся мероприятия международного уровня (участвуют не менее представителей 10 стран), всероссийского с международным участием (при количестве участников из-за рубежа не более 15%, количество участников из других регионов России – не менее 30% от общего числа участников).
При проведении мероприятий офлайн и онлайн прикрепляются скан-копия приказа/распоряжения о проведении и программы с закреплением ответственных исполнителей.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количество мероприятий х рекомендуемое количество баллов.</t>
    </r>
  </si>
  <si>
    <r>
      <t xml:space="preserve">К специальным видам издания требуется приложить скан-копии титульного листа и оборота титульного листа с полными выходными (библиографическими) сведениями, содержание (оглавление), а также последней страницы издания с указанием количества печатных листов или ссылку на электронную версию издания с возможностью просмотра всей вышеперечисленной информации (конвертация текста издания из формата *.docx в *.pdf без всех обязательных выходных данныхк рассмотрению не принимается, только скан- или фотокопия оригинала). 
</t>
    </r>
    <r>
      <rPr>
        <b/>
        <u/>
        <sz val="11"/>
        <color theme="1"/>
        <rFont val="Times New Roman"/>
        <family val="1"/>
        <charset val="204"/>
      </rPr>
      <t>Формула:</t>
    </r>
    <r>
      <rPr>
        <b/>
        <sz val="11"/>
        <color theme="1"/>
        <rFont val="Times New Roman"/>
        <family val="1"/>
        <charset val="204"/>
      </rPr>
      <t xml:space="preserve"> книга х рекомендуемое количество баллов х процент долевого участия автора при наличии соавторов.
</t>
    </r>
    <r>
      <rPr>
        <sz val="11"/>
        <color theme="1"/>
        <rFont val="Times New Roman"/>
        <family val="1"/>
        <charset val="204"/>
      </rPr>
      <t>Учитываются соавторы, являющиеся сотрудниками или аспирантами ФГБОУ ВО "РГУ им. А.Н. Косыгина".
В случае соавторства требуется указать ФИО соавторов и процент долевого участия каждого автора и рассчитать сумму баллов с учетом процента своего долевого участия.</t>
    </r>
  </si>
  <si>
    <t>за 2023 год</t>
  </si>
  <si>
    <t xml:space="preserve">к распоряжению 
ФГБОУ ВО "РГУ им. А.Н. Косыгина
от ___ __________ 2023 г.  №______ </t>
  </si>
  <si>
    <r>
      <t xml:space="preserve">Учитываются монографии, внесенные в план внутривузовского издания научной литературы ФГБОУ ВО "РГУ им. А.Н. Косыгина", утвержденный Ученым советом ФГБОУ ВО "РГУ им. А.Н. Косыгина". План издания ФГБОУ ВО "РГУ им. А.Н. Косыгина"  размещен в информационно-телекоммуникационной сети "Интернет" по адресу: https://rguk.ru/science/nti/plan-literature/
К монографиям, выпущенным внешними издательствами, обязательно требуется приложить скан-копии:
1. титульного листа,
2. оборота титульного листа с полными выходными (библиографическими) сведениями,
3. содержание (оглавление),
4. последней страницы издания с указанием количества печатных листов
или ссылку на электронную версию издания с возможностью просмотра всей вышеперечисленной информации (конвертация текста издания из формата *.docx в *.pdf  без всех обязательных выходных данных к рассмотрению не принимается, только скан- или фотокопия оригинала). 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 xml:space="preserve">количество печатных листов х рекомендуемое количество баллов х процент долевого участия автора при наличии соавторов.
</t>
    </r>
    <r>
      <rPr>
        <sz val="11"/>
        <color theme="1"/>
        <rFont val="Times New Roman"/>
        <family val="1"/>
        <charset val="204"/>
      </rPr>
      <t xml:space="preserve">Учитываются соавторы, являющиеся сотрудниками или аспирантами ФГБОУ ВО "РГУ им. А.Н. Косыгина".
В случае соавторства требуется указать ФИО соавторов и процент долевого участия каждого автора и рассчитать сумму баллов с учетом процента своего долевого участия.
</t>
    </r>
    <r>
      <rPr>
        <b/>
        <sz val="11"/>
        <color theme="1"/>
        <rFont val="Times New Roman"/>
        <family val="1"/>
        <charset val="204"/>
      </rPr>
      <t xml:space="preserve">Для коллективных монографий
</t>
    </r>
    <r>
      <rPr>
        <b/>
        <u/>
        <sz val="11"/>
        <color theme="1"/>
        <rFont val="Times New Roman"/>
        <family val="1"/>
        <charset val="204"/>
      </rPr>
      <t xml:space="preserve">Формула: </t>
    </r>
    <r>
      <rPr>
        <b/>
        <sz val="11"/>
        <color theme="1"/>
        <rFont val="Times New Roman"/>
        <family val="1"/>
        <charset val="204"/>
      </rPr>
      <t>количество печатных листов х рекомендуемое количество баллов</t>
    </r>
  </si>
  <si>
    <t>ЛИНГВИСТИКИ И ИНОСТРАННЫХ ЯЗЫКОВ</t>
  </si>
  <si>
    <t>СИСТЕМНОГО ДИЗАЙНА</t>
  </si>
  <si>
    <t>СПЕЦКОМПОЗИЦИИ И ХУДОЖЕСТВЕННОЙ ГРАФИКИ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</si>
</sst>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323">
    <xf numFmtId="0" fontId="0" fillId="0" borderId="0" xfId="0"/>
    <xf numFmtId="0" fontId="4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Alignment="1"/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49" fontId="1" fillId="2" borderId="26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top" wrapText="1"/>
    </xf>
    <xf numFmtId="49" fontId="11" fillId="2" borderId="33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top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1" fillId="2" borderId="31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left" vertical="top" wrapText="1"/>
    </xf>
    <xf numFmtId="49" fontId="11" fillId="2" borderId="26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 wrapText="1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 applyProtection="1">
      <alignment horizontal="left" vertical="top" wrapText="1"/>
      <protection locked="0"/>
    </xf>
    <xf numFmtId="0" fontId="11" fillId="0" borderId="52" xfId="0" applyFont="1" applyBorder="1" applyAlignment="1" applyProtection="1">
      <alignment horizontal="left" vertical="top" wrapText="1"/>
      <protection locked="0"/>
    </xf>
    <xf numFmtId="0" fontId="11" fillId="0" borderId="53" xfId="0" applyFont="1" applyBorder="1" applyAlignment="1" applyProtection="1">
      <alignment horizontal="left" vertical="top" wrapText="1"/>
      <protection locked="0"/>
    </xf>
    <xf numFmtId="0" fontId="11" fillId="0" borderId="54" xfId="0" applyFont="1" applyBorder="1" applyAlignment="1" applyProtection="1">
      <alignment horizontal="left" vertical="top" wrapText="1"/>
      <protection locked="0"/>
    </xf>
    <xf numFmtId="49" fontId="11" fillId="0" borderId="33" xfId="0" applyNumberFormat="1" applyFont="1" applyBorder="1" applyAlignment="1" applyProtection="1">
      <alignment horizontal="left" vertical="top" wrapText="1"/>
      <protection locked="0"/>
    </xf>
    <xf numFmtId="49" fontId="11" fillId="0" borderId="31" xfId="0" applyNumberFormat="1" applyFont="1" applyBorder="1" applyAlignment="1" applyProtection="1">
      <alignment horizontal="left" vertical="top" wrapText="1"/>
      <protection locked="0"/>
    </xf>
    <xf numFmtId="0" fontId="11" fillId="0" borderId="31" xfId="0" applyFont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49" fontId="1" fillId="2" borderId="34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top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>
      <alignment horizontal="left" vertical="top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3" fillId="0" borderId="0" xfId="0" applyFont="1" applyBorder="1"/>
    <xf numFmtId="0" fontId="3" fillId="2" borderId="35" xfId="0" applyFont="1" applyFill="1" applyBorder="1"/>
    <xf numFmtId="0" fontId="3" fillId="3" borderId="33" xfId="0" applyFont="1" applyFill="1" applyBorder="1" applyAlignment="1">
      <alignment horizontal="left" vertical="top" wrapText="1"/>
    </xf>
    <xf numFmtId="0" fontId="3" fillId="2" borderId="33" xfId="0" applyFont="1" applyFill="1" applyBorder="1"/>
    <xf numFmtId="0" fontId="18" fillId="3" borderId="33" xfId="0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vertical="top" wrapText="1"/>
    </xf>
    <xf numFmtId="0" fontId="3" fillId="3" borderId="33" xfId="0" applyFont="1" applyFill="1" applyBorder="1"/>
    <xf numFmtId="0" fontId="18" fillId="3" borderId="33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5" fillId="3" borderId="33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1" fillId="0" borderId="0" xfId="0" applyFont="1" applyAlignment="1" applyProtection="1">
      <protection locked="0"/>
    </xf>
    <xf numFmtId="0" fontId="11" fillId="0" borderId="0" xfId="0" applyFont="1" applyBorder="1"/>
    <xf numFmtId="0" fontId="8" fillId="0" borderId="56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vertical="center" wrapText="1"/>
    </xf>
    <xf numFmtId="49" fontId="11" fillId="2" borderId="31" xfId="0" applyNumberFormat="1" applyFont="1" applyFill="1" applyBorder="1" applyAlignment="1">
      <alignment vertical="center" wrapText="1"/>
    </xf>
    <xf numFmtId="49" fontId="11" fillId="2" borderId="31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0" fontId="8" fillId="2" borderId="5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2" borderId="34" xfId="0" applyFont="1" applyFill="1" applyBorder="1" applyAlignment="1" applyProtection="1">
      <alignment horizontal="left" vertical="center" wrapText="1"/>
      <protection locked="0"/>
    </xf>
    <xf numFmtId="0" fontId="11" fillId="2" borderId="33" xfId="0" applyFont="1" applyFill="1" applyBorder="1" applyAlignment="1" applyProtection="1">
      <alignment horizontal="left" vertical="center" wrapText="1"/>
      <protection locked="0"/>
    </xf>
    <xf numFmtId="0" fontId="11" fillId="2" borderId="3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2" borderId="20" xfId="0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2" borderId="56" xfId="0" applyFont="1" applyFill="1" applyBorder="1" applyAlignment="1">
      <alignment horizontal="left" vertical="top" wrapText="1"/>
    </xf>
    <xf numFmtId="49" fontId="8" fillId="2" borderId="23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55" xfId="0" applyNumberFormat="1" applyFont="1" applyFill="1" applyBorder="1" applyAlignment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0" fillId="2" borderId="33" xfId="0" applyNumberFormat="1" applyFont="1" applyFill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52" xfId="0" applyFont="1" applyBorder="1" applyAlignment="1" applyProtection="1">
      <alignment horizontal="left" vertical="top" wrapText="1"/>
      <protection locked="0"/>
    </xf>
    <xf numFmtId="0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1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3" borderId="39" xfId="0" applyFont="1" applyFill="1" applyBorder="1" applyAlignment="1">
      <alignment vertical="top" wrapText="1"/>
    </xf>
    <xf numFmtId="0" fontId="0" fillId="0" borderId="35" xfId="0" applyFont="1" applyBorder="1" applyAlignment="1">
      <alignment vertical="top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34" xfId="0" applyFont="1" applyFill="1" applyBorder="1" applyAlignment="1">
      <alignment vertical="top"/>
    </xf>
    <xf numFmtId="0" fontId="3" fillId="3" borderId="35" xfId="0" applyFont="1" applyFill="1" applyBorder="1" applyAlignment="1">
      <alignment vertical="top"/>
    </xf>
    <xf numFmtId="0" fontId="8" fillId="2" borderId="29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8" fillId="2" borderId="46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8" fillId="2" borderId="46" xfId="0" applyFont="1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22" fillId="2" borderId="45" xfId="0" applyFont="1" applyFill="1" applyBorder="1" applyAlignment="1" applyProtection="1">
      <alignment horizontal="left" vertical="top"/>
      <protection locked="0"/>
    </xf>
    <xf numFmtId="0" fontId="23" fillId="2" borderId="40" xfId="0" applyFont="1" applyFill="1" applyBorder="1" applyAlignment="1">
      <alignment horizontal="left" vertical="top"/>
    </xf>
    <xf numFmtId="0" fontId="23" fillId="2" borderId="47" xfId="0" applyFont="1" applyFill="1" applyBorder="1" applyAlignment="1">
      <alignment horizontal="left" vertical="top"/>
    </xf>
    <xf numFmtId="0" fontId="22" fillId="2" borderId="46" xfId="0" applyFont="1" applyFill="1" applyBorder="1" applyAlignment="1" applyProtection="1">
      <alignment horizontal="left" vertical="top"/>
      <protection locked="0"/>
    </xf>
    <xf numFmtId="0" fontId="23" fillId="2" borderId="42" xfId="0" applyFont="1" applyFill="1" applyBorder="1" applyAlignment="1">
      <alignment horizontal="left" vertical="top"/>
    </xf>
    <xf numFmtId="0" fontId="23" fillId="2" borderId="48" xfId="0" applyFont="1" applyFill="1" applyBorder="1" applyAlignment="1">
      <alignment horizontal="left" vertical="top"/>
    </xf>
    <xf numFmtId="0" fontId="7" fillId="0" borderId="0" xfId="0" applyFont="1" applyAlignment="1">
      <alignment horizontal="center" wrapText="1"/>
    </xf>
    <xf numFmtId="0" fontId="8" fillId="2" borderId="45" xfId="0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22" fillId="2" borderId="60" xfId="0" applyFont="1" applyFill="1" applyBorder="1" applyAlignment="1" applyProtection="1">
      <alignment horizontal="left" vertical="top"/>
      <protection locked="0"/>
    </xf>
    <xf numFmtId="0" fontId="23" fillId="2" borderId="61" xfId="0" applyFont="1" applyFill="1" applyBorder="1" applyAlignment="1">
      <alignment horizontal="left" vertical="top"/>
    </xf>
    <xf numFmtId="0" fontId="23" fillId="2" borderId="62" xfId="0" applyFont="1" applyFill="1" applyBorder="1" applyAlignment="1">
      <alignment horizontal="left" vertical="top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0" fillId="2" borderId="58" xfId="0" applyFont="1" applyFill="1" applyBorder="1" applyAlignment="1">
      <alignment horizontal="center" vertical="center"/>
    </xf>
    <xf numFmtId="0" fontId="11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2" borderId="21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0" fillId="2" borderId="59" xfId="0" applyFont="1" applyFill="1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0" fillId="2" borderId="6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left" vertical="top" wrapText="1"/>
    </xf>
    <xf numFmtId="0" fontId="3" fillId="3" borderId="35" xfId="0" applyFont="1" applyFill="1" applyBorder="1" applyAlignment="1">
      <alignment horizontal="left" vertical="top"/>
    </xf>
    <xf numFmtId="0" fontId="3" fillId="3" borderId="34" xfId="0" applyFont="1" applyFill="1" applyBorder="1" applyAlignment="1">
      <alignment vertical="top" wrapText="1"/>
    </xf>
    <xf numFmtId="49" fontId="10" fillId="2" borderId="31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0" fontId="11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31" xfId="0" applyNumberFormat="1" applyFont="1" applyBorder="1" applyAlignment="1" applyProtection="1">
      <alignment horizontal="center" vertical="center" wrapText="1"/>
      <protection locked="0"/>
    </xf>
    <xf numFmtId="49" fontId="8" fillId="2" borderId="36" xfId="0" applyNumberFormat="1" applyFont="1" applyFill="1" applyBorder="1" applyAlignment="1">
      <alignment horizontal="center" vertical="center" wrapText="1"/>
    </xf>
    <xf numFmtId="49" fontId="8" fillId="2" borderId="37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8" fillId="2" borderId="68" xfId="0" applyFont="1" applyFill="1" applyBorder="1" applyAlignment="1">
      <alignment horizontal="left" vertical="top" wrapText="1"/>
    </xf>
    <xf numFmtId="0" fontId="21" fillId="2" borderId="24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 wrapText="1"/>
    </xf>
    <xf numFmtId="0" fontId="11" fillId="0" borderId="39" xfId="0" applyFont="1" applyBorder="1" applyAlignment="1" applyProtection="1">
      <alignment horizontal="left" vertical="top" wrapText="1"/>
      <protection locked="0"/>
    </xf>
    <xf numFmtId="0" fontId="12" fillId="0" borderId="35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0" fontId="11" fillId="0" borderId="34" xfId="0" applyFont="1" applyBorder="1" applyAlignment="1" applyProtection="1">
      <alignment horizontal="left" vertical="top" wrapText="1"/>
      <protection locked="0"/>
    </xf>
    <xf numFmtId="0" fontId="12" fillId="0" borderId="3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49" fontId="8" fillId="2" borderId="34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0" borderId="38" xfId="0" applyNumberFormat="1" applyFont="1" applyBorder="1" applyAlignment="1" applyProtection="1">
      <alignment horizontal="center" vertical="center" wrapText="1"/>
      <protection locked="0"/>
    </xf>
    <xf numFmtId="0" fontId="12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right" vertical="center"/>
      <protection locked="0"/>
    </xf>
    <xf numFmtId="0" fontId="14" fillId="2" borderId="22" xfId="0" applyFont="1" applyFill="1" applyBorder="1" applyAlignment="1">
      <alignment horizontal="right" vertical="center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vertical="center" wrapText="1"/>
    </xf>
    <xf numFmtId="0" fontId="12" fillId="0" borderId="22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49" fontId="8" fillId="2" borderId="34" xfId="0" applyNumberFormat="1" applyFont="1" applyFill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49" fontId="11" fillId="2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1" fillId="2" borderId="34" xfId="0" applyNumberFormat="1" applyFont="1" applyFill="1" applyBorder="1" applyAlignment="1"/>
    <xf numFmtId="0" fontId="0" fillId="0" borderId="35" xfId="0" applyBorder="1" applyAlignment="1"/>
    <xf numFmtId="49" fontId="11" fillId="0" borderId="34" xfId="0" applyNumberFormat="1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24" fillId="0" borderId="34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view="pageBreakPreview" topLeftCell="A100" zoomScale="85" zoomScaleNormal="75" zoomScaleSheetLayoutView="85" workbookViewId="0">
      <selection activeCell="G106" sqref="G106"/>
    </sheetView>
  </sheetViews>
  <sheetFormatPr defaultRowHeight="15.75" x14ac:dyDescent="0.25"/>
  <cols>
    <col min="1" max="1" width="9.140625" style="2"/>
    <col min="2" max="2" width="32.85546875" style="166" customWidth="1"/>
    <col min="3" max="3" width="17.42578125" style="15" customWidth="1"/>
    <col min="4" max="4" width="14.28515625" style="3" customWidth="1"/>
    <col min="5" max="5" width="26.7109375" style="2" customWidth="1"/>
    <col min="6" max="6" width="70.7109375" style="110" customWidth="1"/>
    <col min="7" max="7" width="13" style="91" customWidth="1"/>
    <col min="8" max="8" width="94.42578125" style="128" customWidth="1"/>
    <col min="9" max="16384" width="9.140625" style="2"/>
  </cols>
  <sheetData>
    <row r="1" spans="1:14" ht="20.25" x14ac:dyDescent="0.3">
      <c r="A1" s="8"/>
      <c r="B1" s="142"/>
      <c r="D1" s="4"/>
      <c r="E1" s="10"/>
      <c r="F1" s="107"/>
      <c r="G1" s="87"/>
      <c r="H1" s="124" t="s">
        <v>49</v>
      </c>
      <c r="I1" s="11"/>
      <c r="J1" s="8"/>
      <c r="K1" s="8"/>
      <c r="L1" s="9"/>
      <c r="M1" s="4"/>
      <c r="N1" s="10"/>
    </row>
    <row r="2" spans="1:14" ht="45" x14ac:dyDescent="0.3">
      <c r="A2" s="8"/>
      <c r="B2" s="142"/>
      <c r="D2" s="4"/>
      <c r="E2" s="10"/>
      <c r="F2" s="107"/>
      <c r="G2" s="87"/>
      <c r="H2" s="125" t="s">
        <v>278</v>
      </c>
      <c r="I2" s="11"/>
      <c r="J2" s="8"/>
      <c r="K2" s="8"/>
      <c r="L2" s="9"/>
      <c r="M2" s="4"/>
      <c r="N2" s="10"/>
    </row>
    <row r="3" spans="1:14" x14ac:dyDescent="0.25">
      <c r="A3" s="5"/>
      <c r="B3" s="15"/>
      <c r="D3" s="5"/>
      <c r="E3" s="5"/>
      <c r="F3" s="17"/>
      <c r="G3" s="87"/>
      <c r="H3" s="5"/>
      <c r="I3" s="5"/>
      <c r="J3" s="5"/>
      <c r="K3" s="5"/>
      <c r="L3" s="5"/>
      <c r="M3" s="5"/>
      <c r="N3" s="5"/>
    </row>
    <row r="4" spans="1:14" ht="24.75" customHeight="1" x14ac:dyDescent="0.3">
      <c r="A4" s="224" t="s">
        <v>58</v>
      </c>
      <c r="B4" s="198"/>
      <c r="C4" s="198"/>
      <c r="D4" s="198"/>
      <c r="E4" s="198"/>
      <c r="F4" s="198"/>
      <c r="G4" s="198"/>
      <c r="H4" s="198"/>
      <c r="I4" s="6"/>
      <c r="J4" s="6"/>
      <c r="K4" s="6"/>
      <c r="L4" s="6"/>
      <c r="M4" s="6"/>
      <c r="N4" s="6"/>
    </row>
    <row r="5" spans="1:14" ht="20.25" x14ac:dyDescent="0.3">
      <c r="A5" s="7"/>
      <c r="B5" s="16"/>
      <c r="C5" s="16"/>
      <c r="D5" s="7"/>
      <c r="E5" s="197" t="s">
        <v>277</v>
      </c>
      <c r="F5" s="198"/>
      <c r="G5" s="198"/>
      <c r="H5" s="126"/>
      <c r="I5" s="7"/>
      <c r="J5" s="7"/>
      <c r="K5" s="7"/>
      <c r="L5" s="7"/>
      <c r="M5" s="7"/>
      <c r="N5" s="7"/>
    </row>
    <row r="6" spans="1:14" ht="21" thickBot="1" x14ac:dyDescent="0.35">
      <c r="A6" s="1"/>
      <c r="B6" s="17"/>
      <c r="C6" s="17"/>
      <c r="D6" s="1"/>
      <c r="E6" s="7"/>
      <c r="F6" s="16"/>
      <c r="G6" s="88"/>
      <c r="H6" s="126"/>
      <c r="I6" s="7"/>
      <c r="J6" s="1"/>
      <c r="K6" s="1"/>
      <c r="L6" s="1"/>
      <c r="M6" s="1"/>
      <c r="N6" s="7"/>
    </row>
    <row r="7" spans="1:14" ht="15.75" customHeight="1" x14ac:dyDescent="0.2">
      <c r="A7" s="225" t="s">
        <v>50</v>
      </c>
      <c r="B7" s="226"/>
      <c r="C7" s="227"/>
      <c r="D7" s="228"/>
      <c r="E7" s="229"/>
      <c r="F7" s="229"/>
      <c r="G7" s="230"/>
      <c r="H7" s="127"/>
      <c r="I7" s="12"/>
      <c r="J7" s="12"/>
      <c r="K7" s="12"/>
      <c r="L7" s="12"/>
      <c r="M7" s="12"/>
      <c r="N7" s="12"/>
    </row>
    <row r="8" spans="1:14" x14ac:dyDescent="0.2">
      <c r="A8" s="207" t="s">
        <v>51</v>
      </c>
      <c r="B8" s="208"/>
      <c r="C8" s="209"/>
      <c r="D8" s="231"/>
      <c r="E8" s="232"/>
      <c r="F8" s="232"/>
      <c r="G8" s="233"/>
      <c r="H8" s="127"/>
      <c r="I8" s="12"/>
      <c r="J8" s="12"/>
      <c r="K8" s="12"/>
      <c r="L8" s="12"/>
      <c r="M8" s="12"/>
      <c r="N8" s="12"/>
    </row>
    <row r="9" spans="1:14" x14ac:dyDescent="0.2">
      <c r="A9" s="207" t="s">
        <v>52</v>
      </c>
      <c r="B9" s="208"/>
      <c r="C9" s="209"/>
      <c r="D9" s="231"/>
      <c r="E9" s="232"/>
      <c r="F9" s="232"/>
      <c r="G9" s="233"/>
      <c r="H9" s="127"/>
      <c r="I9" s="12"/>
      <c r="J9" s="12"/>
      <c r="K9" s="12"/>
      <c r="L9" s="12"/>
      <c r="M9" s="12"/>
      <c r="N9" s="12"/>
    </row>
    <row r="10" spans="1:14" ht="15.75" customHeight="1" x14ac:dyDescent="0.2">
      <c r="A10" s="207" t="s">
        <v>134</v>
      </c>
      <c r="B10" s="208"/>
      <c r="C10" s="209"/>
      <c r="D10" s="231"/>
      <c r="E10" s="232"/>
      <c r="F10" s="232"/>
      <c r="G10" s="233"/>
      <c r="H10" s="127"/>
      <c r="I10" s="12"/>
      <c r="J10" s="12"/>
      <c r="K10" s="12"/>
      <c r="L10" s="12"/>
      <c r="M10" s="12"/>
      <c r="N10" s="12"/>
    </row>
    <row r="11" spans="1:14" x14ac:dyDescent="0.2">
      <c r="A11" s="210" t="s">
        <v>53</v>
      </c>
      <c r="B11" s="211"/>
      <c r="C11" s="212"/>
      <c r="D11" s="302" t="s">
        <v>54</v>
      </c>
      <c r="E11" s="303"/>
      <c r="F11" s="303"/>
      <c r="G11" s="304"/>
      <c r="H11" s="22"/>
      <c r="I11" s="13"/>
      <c r="J11" s="13"/>
      <c r="K11" s="13"/>
      <c r="L11" s="13"/>
      <c r="M11" s="13"/>
      <c r="N11" s="13"/>
    </row>
    <row r="12" spans="1:14" ht="15.75" customHeight="1" x14ac:dyDescent="0.2">
      <c r="A12" s="207" t="s">
        <v>55</v>
      </c>
      <c r="B12" s="208"/>
      <c r="C12" s="209"/>
      <c r="D12" s="231"/>
      <c r="E12" s="232"/>
      <c r="F12" s="232"/>
      <c r="G12" s="233"/>
      <c r="H12" s="127"/>
      <c r="I12" s="12"/>
      <c r="J12" s="12"/>
      <c r="K12" s="12"/>
      <c r="L12" s="12"/>
      <c r="M12" s="12"/>
      <c r="N12" s="12"/>
    </row>
    <row r="13" spans="1:14" ht="15.75" customHeight="1" x14ac:dyDescent="0.2">
      <c r="A13" s="207" t="s">
        <v>56</v>
      </c>
      <c r="B13" s="208"/>
      <c r="C13" s="209"/>
      <c r="D13" s="231"/>
      <c r="E13" s="232"/>
      <c r="F13" s="232"/>
      <c r="G13" s="233"/>
      <c r="H13" s="127"/>
      <c r="I13" s="12"/>
      <c r="J13" s="12"/>
      <c r="K13" s="12"/>
      <c r="L13" s="12"/>
      <c r="M13" s="12"/>
      <c r="N13" s="12"/>
    </row>
    <row r="14" spans="1:14" ht="16.5" customHeight="1" thickBot="1" x14ac:dyDescent="0.25">
      <c r="A14" s="213" t="s">
        <v>57</v>
      </c>
      <c r="B14" s="214"/>
      <c r="C14" s="214"/>
      <c r="D14" s="215" t="s">
        <v>54</v>
      </c>
      <c r="E14" s="216"/>
      <c r="F14" s="216"/>
      <c r="G14" s="217"/>
      <c r="H14" s="127"/>
      <c r="I14" s="12"/>
      <c r="J14" s="12"/>
      <c r="K14" s="12"/>
      <c r="L14" s="12"/>
      <c r="M14" s="12"/>
      <c r="N14" s="12"/>
    </row>
    <row r="15" spans="1:14" x14ac:dyDescent="0.25">
      <c r="A15" s="20"/>
      <c r="B15" s="21"/>
      <c r="C15" s="21"/>
      <c r="D15" s="20"/>
      <c r="E15" s="22"/>
      <c r="F15" s="19"/>
      <c r="G15" s="89"/>
    </row>
    <row r="16" spans="1:14" x14ac:dyDescent="0.25">
      <c r="A16" s="24"/>
      <c r="B16" s="25"/>
      <c r="C16" s="25"/>
      <c r="D16" s="24"/>
      <c r="E16" s="26"/>
      <c r="F16" s="108"/>
      <c r="G16" s="90"/>
    </row>
    <row r="17" spans="1:8" x14ac:dyDescent="0.25">
      <c r="A17" s="24"/>
      <c r="B17" s="25"/>
      <c r="C17" s="25"/>
      <c r="D17" s="24"/>
      <c r="E17" s="26"/>
      <c r="F17" s="108"/>
      <c r="G17" s="90"/>
    </row>
    <row r="18" spans="1:8" ht="16.5" thickBot="1" x14ac:dyDescent="0.3">
      <c r="A18" s="24"/>
      <c r="B18" s="25"/>
      <c r="C18" s="25"/>
      <c r="D18" s="24"/>
      <c r="E18" s="26"/>
      <c r="F18" s="108"/>
      <c r="G18" s="90"/>
    </row>
    <row r="19" spans="1:8" ht="15" x14ac:dyDescent="0.2">
      <c r="A19" s="218" t="s">
        <v>59</v>
      </c>
      <c r="B19" s="219"/>
      <c r="C19" s="220"/>
      <c r="D19" s="237">
        <f>SUM(G69)</f>
        <v>0</v>
      </c>
      <c r="E19" s="238"/>
      <c r="F19" s="167"/>
      <c r="G19" s="90"/>
      <c r="H19" s="2"/>
    </row>
    <row r="20" spans="1:8" ht="15" x14ac:dyDescent="0.2">
      <c r="A20" s="221" t="s">
        <v>77</v>
      </c>
      <c r="B20" s="222"/>
      <c r="C20" s="223"/>
      <c r="D20" s="242">
        <f>SUM(G79)</f>
        <v>0</v>
      </c>
      <c r="E20" s="243"/>
      <c r="F20" s="167"/>
      <c r="G20" s="90"/>
      <c r="H20" s="2"/>
    </row>
    <row r="21" spans="1:8" ht="15" x14ac:dyDescent="0.2">
      <c r="A21" s="221" t="s">
        <v>79</v>
      </c>
      <c r="B21" s="222"/>
      <c r="C21" s="223"/>
      <c r="D21" s="242">
        <f>SUM(G94)</f>
        <v>0</v>
      </c>
      <c r="E21" s="243"/>
      <c r="F21" s="167"/>
      <c r="G21" s="90"/>
      <c r="H21" s="2"/>
    </row>
    <row r="22" spans="1:8" ht="15" x14ac:dyDescent="0.2">
      <c r="A22" s="221" t="s">
        <v>136</v>
      </c>
      <c r="B22" s="222"/>
      <c r="C22" s="223"/>
      <c r="D22" s="242">
        <f>SUM(G102)</f>
        <v>0</v>
      </c>
      <c r="E22" s="243"/>
      <c r="F22" s="167"/>
      <c r="G22" s="90"/>
      <c r="H22" s="2"/>
    </row>
    <row r="23" spans="1:8" ht="15" x14ac:dyDescent="0.2">
      <c r="A23" s="221" t="s">
        <v>137</v>
      </c>
      <c r="B23" s="222"/>
      <c r="C23" s="223"/>
      <c r="D23" s="242">
        <f>SUM(G107)</f>
        <v>0</v>
      </c>
      <c r="E23" s="243"/>
      <c r="F23" s="167"/>
      <c r="G23" s="90"/>
      <c r="H23" s="2"/>
    </row>
    <row r="24" spans="1:8" thickBot="1" x14ac:dyDescent="0.25">
      <c r="A24" s="234" t="s">
        <v>82</v>
      </c>
      <c r="B24" s="235"/>
      <c r="C24" s="236"/>
      <c r="D24" s="244">
        <f>SUM(G113)</f>
        <v>0</v>
      </c>
      <c r="E24" s="245"/>
      <c r="F24" s="167"/>
      <c r="G24" s="90"/>
      <c r="H24" s="2"/>
    </row>
    <row r="25" spans="1:8" ht="32.25" thickBot="1" x14ac:dyDescent="0.3">
      <c r="A25" s="24"/>
      <c r="B25" s="25"/>
      <c r="C25" s="25"/>
      <c r="D25" s="24"/>
      <c r="E25" s="26"/>
      <c r="F25" s="67" t="s">
        <v>271</v>
      </c>
      <c r="G25" s="90"/>
    </row>
    <row r="26" spans="1:8" ht="19.5" thickBot="1" x14ac:dyDescent="0.3">
      <c r="A26" s="305" t="s">
        <v>138</v>
      </c>
      <c r="B26" s="306"/>
      <c r="C26" s="306"/>
      <c r="D26" s="307">
        <f>SUM(D19,D20,D21,D22,D23,D24)</f>
        <v>0</v>
      </c>
      <c r="E26" s="308"/>
      <c r="F26" s="176"/>
      <c r="G26" s="177">
        <f>D26*F26</f>
        <v>0</v>
      </c>
    </row>
    <row r="27" spans="1:8" x14ac:dyDescent="0.25">
      <c r="A27" s="24"/>
      <c r="B27" s="25"/>
      <c r="C27" s="25"/>
      <c r="D27" s="24"/>
      <c r="E27" s="26"/>
      <c r="F27" s="108"/>
      <c r="G27" s="90"/>
    </row>
    <row r="28" spans="1:8" x14ac:dyDescent="0.25">
      <c r="A28" s="24"/>
      <c r="B28" s="25"/>
      <c r="C28" s="25"/>
      <c r="D28" s="24"/>
      <c r="E28" s="26"/>
      <c r="F28" s="108"/>
      <c r="G28" s="90"/>
      <c r="H28" s="129"/>
    </row>
    <row r="29" spans="1:8" ht="16.5" thickBot="1" x14ac:dyDescent="0.3">
      <c r="A29" s="27"/>
      <c r="B29" s="143"/>
      <c r="C29" s="28"/>
      <c r="D29" s="29"/>
      <c r="E29" s="27"/>
      <c r="F29" s="109"/>
      <c r="G29" s="90"/>
      <c r="H29" s="129"/>
    </row>
    <row r="30" spans="1:8" ht="59.25" customHeight="1" thickBot="1" x14ac:dyDescent="0.25">
      <c r="A30" s="117" t="s">
        <v>0</v>
      </c>
      <c r="B30" s="144" t="s">
        <v>133</v>
      </c>
      <c r="C30" s="118" t="s">
        <v>1</v>
      </c>
      <c r="D30" s="118" t="s">
        <v>86</v>
      </c>
      <c r="E30" s="119" t="s">
        <v>122</v>
      </c>
      <c r="F30" s="14" t="s">
        <v>2</v>
      </c>
      <c r="G30" s="120" t="s">
        <v>140</v>
      </c>
      <c r="H30" s="14" t="s">
        <v>84</v>
      </c>
    </row>
    <row r="31" spans="1:8" ht="31.5" customHeight="1" thickBot="1" x14ac:dyDescent="0.3">
      <c r="A31" s="300" t="s">
        <v>59</v>
      </c>
      <c r="B31" s="301"/>
      <c r="C31" s="301"/>
      <c r="D31" s="301"/>
      <c r="E31" s="301"/>
      <c r="F31" s="301"/>
      <c r="G31" s="301"/>
      <c r="H31" s="130"/>
    </row>
    <row r="32" spans="1:8" ht="9.75" customHeight="1" x14ac:dyDescent="0.2">
      <c r="A32" s="271" t="s">
        <v>260</v>
      </c>
      <c r="B32" s="272"/>
      <c r="C32" s="272"/>
      <c r="D32" s="272"/>
      <c r="E32" s="272"/>
      <c r="F32" s="272"/>
      <c r="G32" s="273"/>
      <c r="H32" s="191"/>
    </row>
    <row r="33" spans="1:8" ht="9.75" customHeight="1" thickBot="1" x14ac:dyDescent="0.25">
      <c r="A33" s="275"/>
      <c r="B33" s="276"/>
      <c r="C33" s="276"/>
      <c r="D33" s="276"/>
      <c r="E33" s="276"/>
      <c r="F33" s="276"/>
      <c r="G33" s="277"/>
      <c r="H33" s="192"/>
    </row>
    <row r="34" spans="1:8" ht="309.75" customHeight="1" thickBot="1" x14ac:dyDescent="0.25">
      <c r="A34" s="35" t="s">
        <v>60</v>
      </c>
      <c r="B34" s="145" t="s">
        <v>87</v>
      </c>
      <c r="C34" s="33" t="s">
        <v>17</v>
      </c>
      <c r="D34" s="34" t="s">
        <v>88</v>
      </c>
      <c r="E34" s="103" t="s">
        <v>212</v>
      </c>
      <c r="F34" s="180"/>
      <c r="G34" s="178"/>
      <c r="H34" s="131" t="s">
        <v>279</v>
      </c>
    </row>
    <row r="35" spans="1:8" ht="14.25" customHeight="1" x14ac:dyDescent="0.2">
      <c r="A35" s="201" t="s">
        <v>261</v>
      </c>
      <c r="B35" s="202"/>
      <c r="C35" s="202"/>
      <c r="D35" s="202"/>
      <c r="E35" s="202"/>
      <c r="F35" s="202"/>
      <c r="G35" s="203"/>
      <c r="H35" s="191"/>
    </row>
    <row r="36" spans="1:8" ht="8.25" customHeight="1" thickBot="1" x14ac:dyDescent="0.25">
      <c r="A36" s="204"/>
      <c r="B36" s="205"/>
      <c r="C36" s="205"/>
      <c r="D36" s="205"/>
      <c r="E36" s="205"/>
      <c r="F36" s="205"/>
      <c r="G36" s="206"/>
      <c r="H36" s="192"/>
    </row>
    <row r="37" spans="1:8" ht="189" customHeight="1" thickBot="1" x14ac:dyDescent="0.25">
      <c r="A37" s="36" t="s">
        <v>62</v>
      </c>
      <c r="B37" s="146" t="s">
        <v>3</v>
      </c>
      <c r="C37" s="37">
        <v>15</v>
      </c>
      <c r="D37" s="38" t="s">
        <v>97</v>
      </c>
      <c r="E37" s="102" t="s">
        <v>213</v>
      </c>
      <c r="F37" s="181"/>
      <c r="G37" s="179"/>
      <c r="H37" s="131" t="s">
        <v>276</v>
      </c>
    </row>
    <row r="38" spans="1:8" ht="36.75" customHeight="1" thickBot="1" x14ac:dyDescent="0.3">
      <c r="A38" s="292" t="s">
        <v>262</v>
      </c>
      <c r="B38" s="293"/>
      <c r="C38" s="293"/>
      <c r="D38" s="293"/>
      <c r="E38" s="293"/>
      <c r="F38" s="293"/>
      <c r="G38" s="294"/>
      <c r="H38" s="132"/>
    </row>
    <row r="39" spans="1:8" ht="294" customHeight="1" thickBot="1" x14ac:dyDescent="0.25">
      <c r="A39" s="39" t="s">
        <v>63</v>
      </c>
      <c r="B39" s="147" t="s">
        <v>258</v>
      </c>
      <c r="C39" s="40">
        <v>95</v>
      </c>
      <c r="D39" s="41" t="s">
        <v>105</v>
      </c>
      <c r="E39" s="101" t="s">
        <v>222</v>
      </c>
      <c r="F39" s="180"/>
      <c r="G39" s="184"/>
      <c r="H39" s="133" t="s">
        <v>257</v>
      </c>
    </row>
    <row r="40" spans="1:8" ht="249.75" customHeight="1" thickBot="1" x14ac:dyDescent="0.25">
      <c r="A40" s="39" t="s">
        <v>64</v>
      </c>
      <c r="B40" s="148" t="s">
        <v>259</v>
      </c>
      <c r="C40" s="42">
        <v>50</v>
      </c>
      <c r="D40" s="38" t="s">
        <v>105</v>
      </c>
      <c r="E40" s="101" t="s">
        <v>211</v>
      </c>
      <c r="F40" s="180"/>
      <c r="G40" s="184"/>
      <c r="H40" s="133" t="s">
        <v>223</v>
      </c>
    </row>
    <row r="41" spans="1:8" ht="205.5" customHeight="1" thickBot="1" x14ac:dyDescent="0.25">
      <c r="A41" s="39" t="s">
        <v>65</v>
      </c>
      <c r="B41" s="148" t="s">
        <v>106</v>
      </c>
      <c r="C41" s="43">
        <v>40</v>
      </c>
      <c r="D41" s="44" t="s">
        <v>105</v>
      </c>
      <c r="E41" s="103" t="s">
        <v>210</v>
      </c>
      <c r="F41" s="180"/>
      <c r="G41" s="184"/>
      <c r="H41" s="131" t="s">
        <v>224</v>
      </c>
    </row>
    <row r="42" spans="1:8" ht="296.25" customHeight="1" thickBot="1" x14ac:dyDescent="0.25">
      <c r="A42" s="39" t="s">
        <v>66</v>
      </c>
      <c r="B42" s="148" t="s">
        <v>83</v>
      </c>
      <c r="C42" s="43">
        <v>30</v>
      </c>
      <c r="D42" s="44" t="s">
        <v>89</v>
      </c>
      <c r="E42" s="104" t="s">
        <v>214</v>
      </c>
      <c r="F42" s="182"/>
      <c r="G42" s="184"/>
      <c r="H42" s="131" t="s">
        <v>225</v>
      </c>
    </row>
    <row r="43" spans="1:8" ht="205.5" customHeight="1" thickBot="1" x14ac:dyDescent="0.25">
      <c r="A43" s="39" t="s">
        <v>67</v>
      </c>
      <c r="B43" s="149" t="s">
        <v>102</v>
      </c>
      <c r="C43" s="46">
        <v>30</v>
      </c>
      <c r="D43" s="47" t="s">
        <v>105</v>
      </c>
      <c r="E43" s="48"/>
      <c r="F43" s="121"/>
      <c r="G43" s="184"/>
      <c r="H43" s="131" t="s">
        <v>256</v>
      </c>
    </row>
    <row r="44" spans="1:8" ht="318.75" customHeight="1" thickBot="1" x14ac:dyDescent="0.25">
      <c r="A44" s="39" t="s">
        <v>68</v>
      </c>
      <c r="B44" s="149" t="s">
        <v>103</v>
      </c>
      <c r="C44" s="46">
        <v>10</v>
      </c>
      <c r="D44" s="47" t="s">
        <v>105</v>
      </c>
      <c r="E44" s="105" t="s">
        <v>209</v>
      </c>
      <c r="F44" s="183"/>
      <c r="G44" s="184"/>
      <c r="H44" s="131" t="s">
        <v>255</v>
      </c>
    </row>
    <row r="45" spans="1:8" ht="409.5" customHeight="1" thickBot="1" x14ac:dyDescent="0.25">
      <c r="A45" s="36" t="s">
        <v>69</v>
      </c>
      <c r="B45" s="150" t="s">
        <v>104</v>
      </c>
      <c r="C45" s="49">
        <v>1</v>
      </c>
      <c r="D45" s="50" t="s">
        <v>89</v>
      </c>
      <c r="E45" s="106" t="s">
        <v>272</v>
      </c>
      <c r="F45" s="122"/>
      <c r="G45" s="179"/>
      <c r="H45" s="131" t="s">
        <v>226</v>
      </c>
    </row>
    <row r="46" spans="1:8" ht="18" customHeight="1" thickBot="1" x14ac:dyDescent="0.3">
      <c r="A46" s="292" t="s">
        <v>263</v>
      </c>
      <c r="B46" s="293"/>
      <c r="C46" s="293"/>
      <c r="D46" s="293"/>
      <c r="E46" s="293"/>
      <c r="F46" s="293"/>
      <c r="G46" s="294"/>
      <c r="H46" s="132"/>
    </row>
    <row r="47" spans="1:8" ht="151.5" customHeight="1" thickBot="1" x14ac:dyDescent="0.25">
      <c r="A47" s="39" t="s">
        <v>70</v>
      </c>
      <c r="B47" s="151" t="s">
        <v>32</v>
      </c>
      <c r="C47" s="51" t="s">
        <v>118</v>
      </c>
      <c r="D47" s="51" t="s">
        <v>90</v>
      </c>
      <c r="E47" s="52" t="s">
        <v>123</v>
      </c>
      <c r="F47" s="93"/>
      <c r="G47" s="185"/>
      <c r="H47" s="133" t="s">
        <v>227</v>
      </c>
    </row>
    <row r="48" spans="1:8" ht="78" customHeight="1" thickBot="1" x14ac:dyDescent="0.25">
      <c r="A48" s="39" t="s">
        <v>71</v>
      </c>
      <c r="B48" s="145" t="s">
        <v>33</v>
      </c>
      <c r="C48" s="34" t="s">
        <v>119</v>
      </c>
      <c r="D48" s="34" t="s">
        <v>90</v>
      </c>
      <c r="E48" s="45"/>
      <c r="F48" s="96"/>
      <c r="G48" s="178"/>
      <c r="H48" s="133" t="s">
        <v>228</v>
      </c>
    </row>
    <row r="49" spans="1:8" ht="81" customHeight="1" thickBot="1" x14ac:dyDescent="0.25">
      <c r="A49" s="39" t="s">
        <v>96</v>
      </c>
      <c r="B49" s="145" t="s">
        <v>34</v>
      </c>
      <c r="C49" s="34" t="s">
        <v>119</v>
      </c>
      <c r="D49" s="34" t="s">
        <v>90</v>
      </c>
      <c r="E49" s="45"/>
      <c r="F49" s="96"/>
      <c r="G49" s="178"/>
      <c r="H49" s="133" t="s">
        <v>229</v>
      </c>
    </row>
    <row r="50" spans="1:8" ht="20.25" customHeight="1" thickBot="1" x14ac:dyDescent="0.3">
      <c r="A50" s="292" t="s">
        <v>264</v>
      </c>
      <c r="B50" s="293"/>
      <c r="C50" s="293"/>
      <c r="D50" s="293"/>
      <c r="E50" s="293"/>
      <c r="F50" s="293"/>
      <c r="G50" s="294"/>
      <c r="H50" s="132"/>
    </row>
    <row r="51" spans="1:8" ht="88.5" customHeight="1" thickBot="1" x14ac:dyDescent="0.25">
      <c r="A51" s="39" t="s">
        <v>72</v>
      </c>
      <c r="B51" s="151" t="s">
        <v>26</v>
      </c>
      <c r="C51" s="115">
        <v>5</v>
      </c>
      <c r="D51" s="51" t="s">
        <v>97</v>
      </c>
      <c r="E51" s="123" t="s">
        <v>221</v>
      </c>
      <c r="F51" s="94"/>
      <c r="G51" s="185"/>
      <c r="H51" s="131" t="s">
        <v>230</v>
      </c>
    </row>
    <row r="52" spans="1:8" ht="18.75" customHeight="1" thickBot="1" x14ac:dyDescent="0.3">
      <c r="A52" s="201" t="s">
        <v>265</v>
      </c>
      <c r="B52" s="202"/>
      <c r="C52" s="202"/>
      <c r="D52" s="202"/>
      <c r="E52" s="202"/>
      <c r="F52" s="202"/>
      <c r="G52" s="203"/>
      <c r="H52" s="132"/>
    </row>
    <row r="53" spans="1:8" ht="81.75" customHeight="1" thickBot="1" x14ac:dyDescent="0.25">
      <c r="A53" s="61" t="s">
        <v>73</v>
      </c>
      <c r="B53" s="145" t="s">
        <v>28</v>
      </c>
      <c r="C53" s="33">
        <v>20</v>
      </c>
      <c r="D53" s="34" t="s">
        <v>98</v>
      </c>
      <c r="E53" s="45"/>
      <c r="F53" s="93"/>
      <c r="G53" s="178"/>
      <c r="H53" s="131" t="s">
        <v>231</v>
      </c>
    </row>
    <row r="54" spans="1:8" ht="154.5" customHeight="1" thickBot="1" x14ac:dyDescent="0.25">
      <c r="A54" s="39" t="s">
        <v>74</v>
      </c>
      <c r="B54" s="145" t="s">
        <v>30</v>
      </c>
      <c r="C54" s="33" t="s">
        <v>31</v>
      </c>
      <c r="D54" s="34" t="s">
        <v>98</v>
      </c>
      <c r="E54" s="103" t="s">
        <v>215</v>
      </c>
      <c r="F54" s="96"/>
      <c r="G54" s="178"/>
      <c r="H54" s="134" t="s">
        <v>232</v>
      </c>
    </row>
    <row r="55" spans="1:8" ht="15.75" customHeight="1" x14ac:dyDescent="0.2">
      <c r="A55" s="201" t="s">
        <v>266</v>
      </c>
      <c r="B55" s="202"/>
      <c r="C55" s="202"/>
      <c r="D55" s="202"/>
      <c r="E55" s="202"/>
      <c r="F55" s="202"/>
      <c r="G55" s="203"/>
      <c r="H55" s="191"/>
    </row>
    <row r="56" spans="1:8" ht="6" customHeight="1" thickBot="1" x14ac:dyDescent="0.25">
      <c r="A56" s="204"/>
      <c r="B56" s="205"/>
      <c r="C56" s="205"/>
      <c r="D56" s="205"/>
      <c r="E56" s="205"/>
      <c r="F56" s="205"/>
      <c r="G56" s="206"/>
      <c r="H56" s="192"/>
    </row>
    <row r="57" spans="1:8" ht="90" customHeight="1" thickBot="1" x14ac:dyDescent="0.3">
      <c r="A57" s="241" t="s">
        <v>75</v>
      </c>
      <c r="B57" s="147" t="s">
        <v>4</v>
      </c>
      <c r="C57" s="46"/>
      <c r="D57" s="47"/>
      <c r="E57" s="53"/>
      <c r="F57" s="93"/>
      <c r="G57" s="184"/>
      <c r="H57" s="135"/>
    </row>
    <row r="58" spans="1:8" ht="48" customHeight="1" thickBot="1" x14ac:dyDescent="0.25">
      <c r="A58" s="195"/>
      <c r="B58" s="147" t="s">
        <v>5</v>
      </c>
      <c r="C58" s="46">
        <v>10</v>
      </c>
      <c r="D58" s="47" t="s">
        <v>90</v>
      </c>
      <c r="E58" s="53"/>
      <c r="F58" s="95"/>
      <c r="G58" s="184"/>
      <c r="H58" s="134" t="s">
        <v>233</v>
      </c>
    </row>
    <row r="59" spans="1:8" ht="46.5" customHeight="1" thickBot="1" x14ac:dyDescent="0.25">
      <c r="A59" s="195"/>
      <c r="B59" s="147" t="s">
        <v>6</v>
      </c>
      <c r="C59" s="46">
        <v>7</v>
      </c>
      <c r="D59" s="47" t="s">
        <v>90</v>
      </c>
      <c r="E59" s="53"/>
      <c r="F59" s="97"/>
      <c r="G59" s="184"/>
      <c r="H59" s="134" t="s">
        <v>234</v>
      </c>
    </row>
    <row r="60" spans="1:8" ht="48.75" customHeight="1" thickBot="1" x14ac:dyDescent="0.25">
      <c r="A60" s="195"/>
      <c r="B60" s="147" t="s">
        <v>7</v>
      </c>
      <c r="C60" s="46">
        <v>7</v>
      </c>
      <c r="D60" s="47" t="s">
        <v>90</v>
      </c>
      <c r="E60" s="53"/>
      <c r="F60" s="97"/>
      <c r="G60" s="184"/>
      <c r="H60" s="134" t="s">
        <v>235</v>
      </c>
    </row>
    <row r="61" spans="1:8" ht="46.5" customHeight="1" thickBot="1" x14ac:dyDescent="0.25">
      <c r="A61" s="195"/>
      <c r="B61" s="147" t="s">
        <v>8</v>
      </c>
      <c r="C61" s="46">
        <v>8</v>
      </c>
      <c r="D61" s="47" t="s">
        <v>90</v>
      </c>
      <c r="E61" s="53"/>
      <c r="F61" s="97"/>
      <c r="G61" s="184"/>
      <c r="H61" s="134" t="s">
        <v>236</v>
      </c>
    </row>
    <row r="62" spans="1:8" ht="47.25" customHeight="1" thickBot="1" x14ac:dyDescent="0.25">
      <c r="A62" s="195"/>
      <c r="B62" s="147" t="s">
        <v>9</v>
      </c>
      <c r="C62" s="46">
        <v>5</v>
      </c>
      <c r="D62" s="47" t="s">
        <v>90</v>
      </c>
      <c r="E62" s="53"/>
      <c r="F62" s="97"/>
      <c r="G62" s="184"/>
      <c r="H62" s="134" t="s">
        <v>237</v>
      </c>
    </row>
    <row r="63" spans="1:8" ht="49.5" customHeight="1" thickBot="1" x14ac:dyDescent="0.25">
      <c r="A63" s="195"/>
      <c r="B63" s="147" t="s">
        <v>10</v>
      </c>
      <c r="C63" s="46">
        <v>5</v>
      </c>
      <c r="D63" s="47" t="s">
        <v>90</v>
      </c>
      <c r="E63" s="53"/>
      <c r="F63" s="94"/>
      <c r="G63" s="184"/>
      <c r="H63" s="134" t="s">
        <v>238</v>
      </c>
    </row>
    <row r="64" spans="1:8" ht="50.25" customHeight="1" thickBot="1" x14ac:dyDescent="0.25">
      <c r="A64" s="196"/>
      <c r="B64" s="147" t="s">
        <v>11</v>
      </c>
      <c r="C64" s="46">
        <v>3</v>
      </c>
      <c r="D64" s="47" t="s">
        <v>90</v>
      </c>
      <c r="E64" s="53"/>
      <c r="F64" s="93"/>
      <c r="G64" s="184"/>
      <c r="H64" s="134" t="s">
        <v>239</v>
      </c>
    </row>
    <row r="65" spans="1:8" ht="12.75" customHeight="1" x14ac:dyDescent="0.2">
      <c r="A65" s="248" t="s">
        <v>76</v>
      </c>
      <c r="B65" s="246" t="s">
        <v>91</v>
      </c>
      <c r="C65" s="260"/>
      <c r="D65" s="281"/>
      <c r="E65" s="296"/>
      <c r="F65" s="274"/>
      <c r="G65" s="298"/>
      <c r="H65" s="199"/>
    </row>
    <row r="66" spans="1:8" ht="55.5" customHeight="1" thickBot="1" x14ac:dyDescent="0.25">
      <c r="A66" s="249"/>
      <c r="B66" s="247"/>
      <c r="C66" s="295"/>
      <c r="D66" s="282"/>
      <c r="E66" s="297"/>
      <c r="F66" s="268"/>
      <c r="G66" s="299"/>
      <c r="H66" s="200"/>
    </row>
    <row r="67" spans="1:8" ht="50.25" customHeight="1" thickBot="1" x14ac:dyDescent="0.25">
      <c r="A67" s="249"/>
      <c r="B67" s="152" t="s">
        <v>92</v>
      </c>
      <c r="C67" s="54">
        <v>2</v>
      </c>
      <c r="D67" s="44" t="s">
        <v>90</v>
      </c>
      <c r="E67" s="55"/>
      <c r="F67" s="93"/>
      <c r="G67" s="186"/>
      <c r="H67" s="134" t="s">
        <v>240</v>
      </c>
    </row>
    <row r="68" spans="1:8" ht="93" customHeight="1" thickBot="1" x14ac:dyDescent="0.25">
      <c r="A68" s="250"/>
      <c r="B68" s="152" t="s">
        <v>93</v>
      </c>
      <c r="C68" s="56" t="s">
        <v>94</v>
      </c>
      <c r="D68" s="44" t="s">
        <v>95</v>
      </c>
      <c r="E68" s="55"/>
      <c r="F68" s="93"/>
      <c r="G68" s="186"/>
      <c r="H68" s="136" t="s">
        <v>241</v>
      </c>
    </row>
    <row r="69" spans="1:8" ht="17.25" customHeight="1" thickBot="1" x14ac:dyDescent="0.25">
      <c r="A69" s="69"/>
      <c r="B69" s="153"/>
      <c r="C69" s="70"/>
      <c r="D69" s="71"/>
      <c r="E69" s="71"/>
      <c r="F69" s="72" t="s">
        <v>139</v>
      </c>
      <c r="G69" s="92">
        <f>SUM(G34,G37,G39,G40,G41,G42,G43,G44,G45,G47,G48,G49,G51,G53,G54,G57,G58,G59,G60,G61,G62,G63,G64,G65,G67,G68)</f>
        <v>0</v>
      </c>
      <c r="H69" s="137"/>
    </row>
    <row r="70" spans="1:8" ht="17.25" customHeight="1" x14ac:dyDescent="0.2">
      <c r="A70" s="69"/>
      <c r="B70" s="153"/>
      <c r="C70" s="70"/>
      <c r="D70" s="71"/>
      <c r="E70" s="71"/>
      <c r="F70" s="32"/>
      <c r="G70" s="84"/>
      <c r="H70" s="137"/>
    </row>
    <row r="71" spans="1:8" ht="20.25" customHeight="1" thickBot="1" x14ac:dyDescent="0.25">
      <c r="A71" s="18"/>
      <c r="B71" s="154"/>
      <c r="C71" s="30"/>
      <c r="D71" s="31"/>
      <c r="E71" s="31"/>
      <c r="F71" s="32"/>
      <c r="G71" s="84"/>
      <c r="H71" s="137"/>
    </row>
    <row r="72" spans="1:8" ht="38.25" customHeight="1" thickBot="1" x14ac:dyDescent="0.3">
      <c r="A72" s="288" t="s">
        <v>77</v>
      </c>
      <c r="B72" s="289"/>
      <c r="C72" s="289"/>
      <c r="D72" s="289"/>
      <c r="E72" s="289"/>
      <c r="F72" s="289"/>
      <c r="G72" s="289"/>
      <c r="H72" s="132"/>
    </row>
    <row r="73" spans="1:8" ht="18.75" customHeight="1" thickBot="1" x14ac:dyDescent="0.3">
      <c r="A73" s="292" t="s">
        <v>267</v>
      </c>
      <c r="B73" s="293"/>
      <c r="C73" s="293"/>
      <c r="D73" s="293"/>
      <c r="E73" s="293"/>
      <c r="F73" s="293"/>
      <c r="G73" s="294"/>
      <c r="H73" s="130"/>
    </row>
    <row r="74" spans="1:8" ht="21" customHeight="1" x14ac:dyDescent="0.2">
      <c r="A74" s="195" t="s">
        <v>61</v>
      </c>
      <c r="B74" s="155" t="s">
        <v>12</v>
      </c>
      <c r="C74" s="285" t="s">
        <v>36</v>
      </c>
      <c r="D74" s="195" t="s">
        <v>99</v>
      </c>
      <c r="E74" s="195"/>
      <c r="F74" s="269"/>
      <c r="G74" s="239"/>
      <c r="H74" s="253" t="s">
        <v>242</v>
      </c>
    </row>
    <row r="75" spans="1:8" ht="78.75" customHeight="1" thickBot="1" x14ac:dyDescent="0.25">
      <c r="A75" s="195"/>
      <c r="B75" s="156" t="s">
        <v>13</v>
      </c>
      <c r="C75" s="286"/>
      <c r="D75" s="196"/>
      <c r="E75" s="196"/>
      <c r="F75" s="270"/>
      <c r="G75" s="240"/>
      <c r="H75" s="200"/>
    </row>
    <row r="76" spans="1:8" ht="21" customHeight="1" thickBot="1" x14ac:dyDescent="0.3">
      <c r="A76" s="271" t="s">
        <v>268</v>
      </c>
      <c r="B76" s="272"/>
      <c r="C76" s="272"/>
      <c r="D76" s="272"/>
      <c r="E76" s="272"/>
      <c r="F76" s="272"/>
      <c r="G76" s="273"/>
      <c r="H76" s="132"/>
    </row>
    <row r="77" spans="1:8" ht="93.75" customHeight="1" thickBot="1" x14ac:dyDescent="0.25">
      <c r="A77" s="57" t="s">
        <v>100</v>
      </c>
      <c r="B77" s="157" t="s">
        <v>14</v>
      </c>
      <c r="C77" s="58" t="s">
        <v>135</v>
      </c>
      <c r="D77" s="59" t="s">
        <v>95</v>
      </c>
      <c r="E77" s="60"/>
      <c r="F77" s="98"/>
      <c r="G77" s="187"/>
      <c r="H77" s="134" t="s">
        <v>243</v>
      </c>
    </row>
    <row r="78" spans="1:8" ht="86.25" customHeight="1" thickBot="1" x14ac:dyDescent="0.25">
      <c r="A78" s="61" t="s">
        <v>78</v>
      </c>
      <c r="B78" s="158" t="s">
        <v>15</v>
      </c>
      <c r="C78" s="77" t="s">
        <v>41</v>
      </c>
      <c r="D78" s="59" t="s">
        <v>95</v>
      </c>
      <c r="E78" s="60"/>
      <c r="F78" s="99"/>
      <c r="G78" s="188"/>
      <c r="H78" s="134" t="s">
        <v>244</v>
      </c>
    </row>
    <row r="79" spans="1:8" ht="18" customHeight="1" thickBot="1" x14ac:dyDescent="0.25">
      <c r="A79" s="75"/>
      <c r="B79" s="159"/>
      <c r="C79" s="74"/>
      <c r="D79" s="75"/>
      <c r="E79" s="76"/>
      <c r="F79" s="72" t="s">
        <v>139</v>
      </c>
      <c r="G79" s="92">
        <f>SUM(G74,G77,G78)</f>
        <v>0</v>
      </c>
      <c r="H79" s="138"/>
    </row>
    <row r="80" spans="1:8" ht="18" customHeight="1" x14ac:dyDescent="0.2">
      <c r="A80" s="75"/>
      <c r="B80" s="159"/>
      <c r="C80" s="74"/>
      <c r="D80" s="75"/>
      <c r="E80" s="76"/>
      <c r="F80" s="73"/>
      <c r="G80" s="86"/>
      <c r="H80" s="138"/>
    </row>
    <row r="81" spans="1:8" ht="18" customHeight="1" thickBot="1" x14ac:dyDescent="0.25">
      <c r="A81" s="75"/>
      <c r="B81" s="159"/>
      <c r="C81" s="74"/>
      <c r="D81" s="75"/>
      <c r="E81" s="76"/>
      <c r="F81" s="73"/>
      <c r="G81" s="86"/>
      <c r="H81" s="138"/>
    </row>
    <row r="82" spans="1:8" ht="42" customHeight="1" thickBot="1" x14ac:dyDescent="0.3">
      <c r="A82" s="288" t="s">
        <v>79</v>
      </c>
      <c r="B82" s="289"/>
      <c r="C82" s="289"/>
      <c r="D82" s="289"/>
      <c r="E82" s="289"/>
      <c r="F82" s="289"/>
      <c r="G82" s="289"/>
      <c r="H82" s="132"/>
    </row>
    <row r="83" spans="1:8" ht="13.5" customHeight="1" thickBot="1" x14ac:dyDescent="0.25">
      <c r="A83" s="290" t="s">
        <v>18</v>
      </c>
      <c r="B83" s="264" t="s">
        <v>107</v>
      </c>
      <c r="C83" s="285" t="s">
        <v>41</v>
      </c>
      <c r="D83" s="195" t="s">
        <v>108</v>
      </c>
      <c r="E83" s="287" t="s">
        <v>124</v>
      </c>
      <c r="F83" s="267"/>
      <c r="G83" s="256"/>
      <c r="H83" s="193" t="s">
        <v>245</v>
      </c>
    </row>
    <row r="84" spans="1:8" ht="253.5" customHeight="1" thickBot="1" x14ac:dyDescent="0.25">
      <c r="A84" s="291"/>
      <c r="B84" s="265"/>
      <c r="C84" s="286"/>
      <c r="D84" s="266"/>
      <c r="E84" s="263"/>
      <c r="F84" s="268"/>
      <c r="G84" s="257"/>
      <c r="H84" s="194"/>
    </row>
    <row r="85" spans="1:8" ht="30.75" customHeight="1" thickBot="1" x14ac:dyDescent="0.25">
      <c r="A85" s="258" t="s">
        <v>19</v>
      </c>
      <c r="B85" s="280" t="s">
        <v>109</v>
      </c>
      <c r="C85" s="260" t="s">
        <v>38</v>
      </c>
      <c r="D85" s="281" t="s">
        <v>108</v>
      </c>
      <c r="E85" s="262" t="s">
        <v>125</v>
      </c>
      <c r="F85" s="274"/>
      <c r="G85" s="257"/>
      <c r="H85" s="253" t="s">
        <v>246</v>
      </c>
    </row>
    <row r="86" spans="1:8" ht="88.5" customHeight="1" thickBot="1" x14ac:dyDescent="0.25">
      <c r="A86" s="259"/>
      <c r="B86" s="265"/>
      <c r="C86" s="261"/>
      <c r="D86" s="282"/>
      <c r="E86" s="263"/>
      <c r="F86" s="268"/>
      <c r="G86" s="257"/>
      <c r="H86" s="194"/>
    </row>
    <row r="87" spans="1:8" ht="81.75" customHeight="1" thickBot="1" x14ac:dyDescent="0.25">
      <c r="A87" s="172" t="s">
        <v>20</v>
      </c>
      <c r="B87" s="168" t="s">
        <v>39</v>
      </c>
      <c r="C87" s="62">
        <v>3</v>
      </c>
      <c r="D87" s="44" t="s">
        <v>110</v>
      </c>
      <c r="E87" s="63" t="s">
        <v>126</v>
      </c>
      <c r="F87" s="93"/>
      <c r="G87" s="189"/>
      <c r="H87" s="134" t="s">
        <v>247</v>
      </c>
    </row>
    <row r="88" spans="1:8" ht="79.5" customHeight="1" thickBot="1" x14ac:dyDescent="0.25">
      <c r="A88" s="173" t="s">
        <v>21</v>
      </c>
      <c r="B88" s="169" t="s">
        <v>42</v>
      </c>
      <c r="C88" s="64" t="s">
        <v>35</v>
      </c>
      <c r="D88" s="59" t="s">
        <v>110</v>
      </c>
      <c r="E88" s="65" t="s">
        <v>127</v>
      </c>
      <c r="F88" s="100"/>
      <c r="G88" s="188"/>
      <c r="H88" s="134" t="s">
        <v>248</v>
      </c>
    </row>
    <row r="89" spans="1:8" ht="181.5" customHeight="1" thickBot="1" x14ac:dyDescent="0.25">
      <c r="A89" s="173" t="s">
        <v>22</v>
      </c>
      <c r="B89" s="169" t="s">
        <v>43</v>
      </c>
      <c r="C89" s="64" t="s">
        <v>44</v>
      </c>
      <c r="D89" s="59" t="s">
        <v>108</v>
      </c>
      <c r="E89" s="65" t="s">
        <v>128</v>
      </c>
      <c r="F89" s="100"/>
      <c r="G89" s="188"/>
      <c r="H89" s="134" t="s">
        <v>249</v>
      </c>
    </row>
    <row r="90" spans="1:8" ht="166.5" customHeight="1" thickBot="1" x14ac:dyDescent="0.25">
      <c r="A90" s="173" t="s">
        <v>23</v>
      </c>
      <c r="B90" s="169" t="s">
        <v>111</v>
      </c>
      <c r="C90" s="64" t="s">
        <v>45</v>
      </c>
      <c r="D90" s="59" t="s">
        <v>112</v>
      </c>
      <c r="E90" s="65" t="s">
        <v>129</v>
      </c>
      <c r="F90" s="100"/>
      <c r="G90" s="188"/>
      <c r="H90" s="134" t="s">
        <v>250</v>
      </c>
    </row>
    <row r="91" spans="1:8" ht="135.75" customHeight="1" thickBot="1" x14ac:dyDescent="0.25">
      <c r="A91" s="173" t="s">
        <v>24</v>
      </c>
      <c r="B91" s="169" t="s">
        <v>113</v>
      </c>
      <c r="C91" s="64" t="s">
        <v>46</v>
      </c>
      <c r="D91" s="59" t="s">
        <v>114</v>
      </c>
      <c r="E91" s="65" t="s">
        <v>130</v>
      </c>
      <c r="F91" s="100"/>
      <c r="G91" s="188"/>
      <c r="H91" s="134" t="s">
        <v>251</v>
      </c>
    </row>
    <row r="92" spans="1:8" ht="74.25" customHeight="1" thickBot="1" x14ac:dyDescent="0.25">
      <c r="A92" s="174" t="s">
        <v>25</v>
      </c>
      <c r="B92" s="170" t="s">
        <v>40</v>
      </c>
      <c r="C92" s="66">
        <v>10</v>
      </c>
      <c r="D92" s="61" t="s">
        <v>115</v>
      </c>
      <c r="E92" s="61" t="s">
        <v>131</v>
      </c>
      <c r="F92" s="99"/>
      <c r="G92" s="188"/>
      <c r="H92" s="134" t="s">
        <v>252</v>
      </c>
    </row>
    <row r="93" spans="1:8" ht="133.5" customHeight="1" thickBot="1" x14ac:dyDescent="0.25">
      <c r="A93" s="173" t="s">
        <v>85</v>
      </c>
      <c r="B93" s="171" t="s">
        <v>116</v>
      </c>
      <c r="C93" s="78">
        <v>50</v>
      </c>
      <c r="D93" s="61" t="s">
        <v>114</v>
      </c>
      <c r="E93" s="61" t="s">
        <v>132</v>
      </c>
      <c r="F93" s="99"/>
      <c r="G93" s="188"/>
      <c r="H93" s="134" t="s">
        <v>253</v>
      </c>
    </row>
    <row r="94" spans="1:8" ht="18.75" customHeight="1" thickBot="1" x14ac:dyDescent="0.25">
      <c r="A94" s="75"/>
      <c r="B94" s="161"/>
      <c r="C94" s="74"/>
      <c r="D94" s="75"/>
      <c r="E94" s="75"/>
      <c r="F94" s="72" t="s">
        <v>139</v>
      </c>
      <c r="G94" s="92">
        <f>SUM(G83,G85,G87,G88,G89,G90,G91,G92,G93)</f>
        <v>0</v>
      </c>
      <c r="H94" s="138"/>
    </row>
    <row r="95" spans="1:8" ht="18.75" customHeight="1" x14ac:dyDescent="0.2">
      <c r="A95" s="75"/>
      <c r="B95" s="161"/>
      <c r="C95" s="74"/>
      <c r="D95" s="75"/>
      <c r="E95" s="75"/>
      <c r="F95" s="73"/>
      <c r="G95" s="85"/>
      <c r="H95" s="138"/>
    </row>
    <row r="96" spans="1:8" ht="18.75" customHeight="1" thickBot="1" x14ac:dyDescent="0.25">
      <c r="A96" s="75"/>
      <c r="B96" s="161"/>
      <c r="C96" s="74"/>
      <c r="D96" s="75"/>
      <c r="E96" s="75"/>
      <c r="F96" s="73"/>
      <c r="G96" s="85"/>
      <c r="H96" s="138"/>
    </row>
    <row r="97" spans="1:8" ht="44.25" customHeight="1" thickBot="1" x14ac:dyDescent="0.3">
      <c r="A97" s="283" t="s">
        <v>80</v>
      </c>
      <c r="B97" s="284"/>
      <c r="C97" s="284"/>
      <c r="D97" s="284"/>
      <c r="E97" s="284"/>
      <c r="F97" s="284"/>
      <c r="G97" s="284"/>
      <c r="H97" s="132"/>
    </row>
    <row r="98" spans="1:8" ht="20.25" customHeight="1" thickBot="1" x14ac:dyDescent="0.3">
      <c r="A98" s="309" t="s">
        <v>269</v>
      </c>
      <c r="B98" s="310"/>
      <c r="C98" s="310"/>
      <c r="D98" s="310"/>
      <c r="E98" s="310"/>
      <c r="F98" s="310"/>
      <c r="G98" s="311"/>
      <c r="H98" s="139"/>
    </row>
    <row r="99" spans="1:8" ht="177.75" customHeight="1" thickBot="1" x14ac:dyDescent="0.25">
      <c r="A99" s="114" t="s">
        <v>216</v>
      </c>
      <c r="B99" s="162" t="s">
        <v>120</v>
      </c>
      <c r="C99" s="67">
        <v>1</v>
      </c>
      <c r="D99" s="68" t="s">
        <v>101</v>
      </c>
      <c r="E99" s="116"/>
      <c r="F99" s="100"/>
      <c r="G99" s="190"/>
      <c r="H99" s="134" t="s">
        <v>273</v>
      </c>
    </row>
    <row r="100" spans="1:8" ht="144" customHeight="1" thickBot="1" x14ac:dyDescent="0.25">
      <c r="A100" s="114" t="s">
        <v>218</v>
      </c>
      <c r="B100" s="163" t="s">
        <v>121</v>
      </c>
      <c r="C100" s="113">
        <v>2</v>
      </c>
      <c r="D100" s="68" t="s">
        <v>101</v>
      </c>
      <c r="E100" s="116" t="s">
        <v>220</v>
      </c>
      <c r="F100" s="100"/>
      <c r="G100" s="190"/>
      <c r="H100" s="134" t="s">
        <v>274</v>
      </c>
    </row>
    <row r="101" spans="1:8" ht="169.5" customHeight="1" thickBot="1" x14ac:dyDescent="0.25">
      <c r="A101" s="61" t="s">
        <v>219</v>
      </c>
      <c r="B101" s="164" t="s">
        <v>217</v>
      </c>
      <c r="C101" s="113">
        <v>4</v>
      </c>
      <c r="D101" s="68" t="s">
        <v>101</v>
      </c>
      <c r="E101" s="116"/>
      <c r="F101" s="100"/>
      <c r="G101" s="190"/>
      <c r="H101" s="134" t="s">
        <v>275</v>
      </c>
    </row>
    <row r="102" spans="1:8" ht="18.75" customHeight="1" thickBot="1" x14ac:dyDescent="0.25">
      <c r="A102" s="75"/>
      <c r="B102" s="165"/>
      <c r="C102" s="79"/>
      <c r="D102" s="80"/>
      <c r="E102" s="23"/>
      <c r="F102" s="72" t="s">
        <v>139</v>
      </c>
      <c r="G102" s="92">
        <f>SUM(G99:G101)</f>
        <v>0</v>
      </c>
      <c r="H102" s="138"/>
    </row>
    <row r="103" spans="1:8" ht="18.75" customHeight="1" x14ac:dyDescent="0.2">
      <c r="A103" s="75"/>
      <c r="B103" s="165"/>
      <c r="C103" s="79"/>
      <c r="D103" s="80"/>
      <c r="E103" s="23"/>
      <c r="F103" s="81"/>
      <c r="G103" s="89"/>
      <c r="H103" s="138"/>
    </row>
    <row r="104" spans="1:8" ht="18.75" customHeight="1" thickBot="1" x14ac:dyDescent="0.25">
      <c r="A104" s="75"/>
      <c r="B104" s="165"/>
      <c r="C104" s="79"/>
      <c r="D104" s="80"/>
      <c r="E104" s="23"/>
      <c r="F104" s="81"/>
      <c r="G104" s="89"/>
      <c r="H104" s="138"/>
    </row>
    <row r="105" spans="1:8" ht="39" customHeight="1" thickBot="1" x14ac:dyDescent="0.3">
      <c r="A105" s="254" t="s">
        <v>81</v>
      </c>
      <c r="B105" s="255"/>
      <c r="C105" s="255"/>
      <c r="D105" s="255"/>
      <c r="E105" s="255"/>
      <c r="F105" s="255"/>
      <c r="G105" s="255"/>
      <c r="H105" s="132"/>
    </row>
    <row r="106" spans="1:8" ht="47.25" customHeight="1" thickBot="1" x14ac:dyDescent="0.25">
      <c r="A106" s="175" t="s">
        <v>27</v>
      </c>
      <c r="B106" s="160" t="s">
        <v>16</v>
      </c>
      <c r="C106" s="82" t="s">
        <v>48</v>
      </c>
      <c r="D106" s="61"/>
      <c r="E106" s="83" t="s">
        <v>47</v>
      </c>
      <c r="F106" s="93"/>
      <c r="G106" s="190"/>
      <c r="H106" s="140" t="s">
        <v>117</v>
      </c>
    </row>
    <row r="107" spans="1:8" ht="18" customHeight="1" thickBot="1" x14ac:dyDescent="0.25">
      <c r="A107" s="75"/>
      <c r="B107" s="161"/>
      <c r="C107" s="74"/>
      <c r="D107" s="75"/>
      <c r="E107" s="71"/>
      <c r="F107" s="72" t="s">
        <v>139</v>
      </c>
      <c r="G107" s="92">
        <f>SUM(G106)</f>
        <v>0</v>
      </c>
      <c r="H107" s="141"/>
    </row>
    <row r="108" spans="1:8" ht="18" customHeight="1" x14ac:dyDescent="0.2">
      <c r="A108" s="75"/>
      <c r="B108" s="161"/>
      <c r="C108" s="74"/>
      <c r="D108" s="75"/>
      <c r="E108" s="71"/>
      <c r="F108" s="81"/>
      <c r="G108" s="89"/>
      <c r="H108" s="141"/>
    </row>
    <row r="109" spans="1:8" ht="18" customHeight="1" thickBot="1" x14ac:dyDescent="0.25">
      <c r="A109" s="75"/>
      <c r="B109" s="161"/>
      <c r="C109" s="74"/>
      <c r="D109" s="75"/>
      <c r="E109" s="71"/>
      <c r="F109" s="81"/>
      <c r="G109" s="89"/>
      <c r="H109" s="141"/>
    </row>
    <row r="110" spans="1:8" ht="36.75" customHeight="1" thickBot="1" x14ac:dyDescent="0.3">
      <c r="A110" s="254" t="s">
        <v>82</v>
      </c>
      <c r="B110" s="255"/>
      <c r="C110" s="255"/>
      <c r="D110" s="255"/>
      <c r="E110" s="255"/>
      <c r="F110" s="255"/>
      <c r="G110" s="255"/>
      <c r="H110" s="132"/>
    </row>
    <row r="111" spans="1:8" ht="19.5" customHeight="1" x14ac:dyDescent="0.2">
      <c r="A111" s="278" t="s">
        <v>29</v>
      </c>
      <c r="B111" s="312" t="s">
        <v>270</v>
      </c>
      <c r="C111" s="314" t="s">
        <v>37</v>
      </c>
      <c r="D111" s="316"/>
      <c r="E111" s="317"/>
      <c r="F111" s="319"/>
      <c r="G111" s="321"/>
      <c r="H111" s="251" t="s">
        <v>254</v>
      </c>
    </row>
    <row r="112" spans="1:8" ht="52.5" customHeight="1" thickBot="1" x14ac:dyDescent="0.25">
      <c r="A112" s="279"/>
      <c r="B112" s="313"/>
      <c r="C112" s="315"/>
      <c r="D112" s="315"/>
      <c r="E112" s="318"/>
      <c r="F112" s="320"/>
      <c r="G112" s="322"/>
      <c r="H112" s="252"/>
    </row>
    <row r="113" spans="6:7" ht="16.5" thickBot="1" x14ac:dyDescent="0.3">
      <c r="F113" s="72" t="s">
        <v>139</v>
      </c>
      <c r="G113" s="92">
        <f>SUM(G111)</f>
        <v>0</v>
      </c>
    </row>
  </sheetData>
  <sheetProtection algorithmName="SHA-512" hashValue="wXLcE2SzQ+EQypSQo1PiWlfegtlJvJXlWxWxzFDMjBbPSpEJ2VrBDthh6z/0XcjYbNdgfLihTBsrs8E7ItJJoQ==" saltValue="HquSkMRDQ0DvhXQpBdaolg==" spinCount="100000" sheet="1" selectLockedCells="1"/>
  <mergeCells count="91">
    <mergeCell ref="A98:G98"/>
    <mergeCell ref="B111:B112"/>
    <mergeCell ref="C111:C112"/>
    <mergeCell ref="D111:D112"/>
    <mergeCell ref="E111:E112"/>
    <mergeCell ref="F111:F112"/>
    <mergeCell ref="G111:G112"/>
    <mergeCell ref="A9:C9"/>
    <mergeCell ref="E65:E66"/>
    <mergeCell ref="G65:G66"/>
    <mergeCell ref="A72:G72"/>
    <mergeCell ref="A38:G38"/>
    <mergeCell ref="A31:G31"/>
    <mergeCell ref="A46:G46"/>
    <mergeCell ref="A50:G50"/>
    <mergeCell ref="A52:G52"/>
    <mergeCell ref="D9:G9"/>
    <mergeCell ref="D10:G10"/>
    <mergeCell ref="D11:G11"/>
    <mergeCell ref="D12:G12"/>
    <mergeCell ref="D13:G13"/>
    <mergeCell ref="A26:C26"/>
    <mergeCell ref="D26:E26"/>
    <mergeCell ref="H32:H33"/>
    <mergeCell ref="H35:H36"/>
    <mergeCell ref="A32:G33"/>
    <mergeCell ref="A111:A112"/>
    <mergeCell ref="B85:B86"/>
    <mergeCell ref="D85:D86"/>
    <mergeCell ref="A97:G97"/>
    <mergeCell ref="C83:C84"/>
    <mergeCell ref="E83:E84"/>
    <mergeCell ref="A82:G82"/>
    <mergeCell ref="A83:A84"/>
    <mergeCell ref="A73:G73"/>
    <mergeCell ref="C65:C66"/>
    <mergeCell ref="D65:D66"/>
    <mergeCell ref="F65:F66"/>
    <mergeCell ref="C74:C75"/>
    <mergeCell ref="H111:H112"/>
    <mergeCell ref="H74:H75"/>
    <mergeCell ref="A110:G110"/>
    <mergeCell ref="G83:G84"/>
    <mergeCell ref="A85:A86"/>
    <mergeCell ref="C85:C86"/>
    <mergeCell ref="E85:E86"/>
    <mergeCell ref="G85:G86"/>
    <mergeCell ref="A105:G105"/>
    <mergeCell ref="B83:B84"/>
    <mergeCell ref="D83:D84"/>
    <mergeCell ref="F83:F84"/>
    <mergeCell ref="F74:F75"/>
    <mergeCell ref="A76:G76"/>
    <mergeCell ref="H85:H86"/>
    <mergeCell ref="F85:F86"/>
    <mergeCell ref="A23:C23"/>
    <mergeCell ref="A24:C24"/>
    <mergeCell ref="D19:E19"/>
    <mergeCell ref="G74:G75"/>
    <mergeCell ref="A57:A64"/>
    <mergeCell ref="D20:E20"/>
    <mergeCell ref="D21:E21"/>
    <mergeCell ref="D22:E22"/>
    <mergeCell ref="D23:E23"/>
    <mergeCell ref="D24:E24"/>
    <mergeCell ref="B65:B66"/>
    <mergeCell ref="A65:A68"/>
    <mergeCell ref="D74:D75"/>
    <mergeCell ref="A74:A75"/>
    <mergeCell ref="A55:G56"/>
    <mergeCell ref="A4:H4"/>
    <mergeCell ref="A7:C7"/>
    <mergeCell ref="A8:C8"/>
    <mergeCell ref="D7:G7"/>
    <mergeCell ref="D8:G8"/>
    <mergeCell ref="H55:H56"/>
    <mergeCell ref="H83:H84"/>
    <mergeCell ref="E74:E75"/>
    <mergeCell ref="E5:G5"/>
    <mergeCell ref="H65:H66"/>
    <mergeCell ref="A35:G36"/>
    <mergeCell ref="A10:C10"/>
    <mergeCell ref="A11:C11"/>
    <mergeCell ref="A12:C12"/>
    <mergeCell ref="A13:C13"/>
    <mergeCell ref="A14:C14"/>
    <mergeCell ref="D14:G14"/>
    <mergeCell ref="A19:C19"/>
    <mergeCell ref="A20:C20"/>
    <mergeCell ref="A21:C21"/>
    <mergeCell ref="A22:C22"/>
  </mergeCells>
  <phoneticPr fontId="9" type="noConversion"/>
  <dataValidations count="2">
    <dataValidation type="list" allowBlank="1" showInputMessage="1" showErrorMessage="1" sqref="I11" xr:uid="{00000000-0002-0000-0000-000000000000}">
      <formula1>#REF!</formula1>
    </dataValidation>
    <dataValidation type="list" allowBlank="1" showInputMessage="1" showErrorMessage="1" sqref="I14" xr:uid="{00000000-0002-0000-0000-000001000000}">
      <formula1>"Выберите из списка,Ассистент,Преподаватель,Старший преподаватель,Доцент,Профессор,Заведующий кафедрой,Директор"</formula1>
    </dataValidation>
  </dataValidations>
  <pageMargins left="0" right="0" top="0" bottom="0" header="0" footer="0"/>
  <pageSetup paperSize="9" scale="46" orientation="landscape" r:id="rId1"/>
  <rowBreaks count="4" manualBreakCount="4">
    <brk id="43" max="7" man="1"/>
    <brk id="51" max="7" man="1"/>
    <brk id="75" max="7" man="1"/>
    <brk id="90" max="7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Лист1!$A$1:$A$58</xm:f>
          </x14:formula1>
          <xm:sqref>D11:G11</xm:sqref>
        </x14:dataValidation>
        <x14:dataValidation type="list" allowBlank="1" showInputMessage="1" showErrorMessage="1" xr:uid="{00000000-0002-0000-0000-000003000000}">
          <x14:formula1>
            <xm:f>Лист1!$B$1:$B$13</xm:f>
          </x14:formula1>
          <xm:sqref>D14:G14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8"/>
  <sheetViews>
    <sheetView workbookViewId="0">
      <selection activeCell="F19" sqref="F19"/>
    </sheetView>
  </sheetViews>
  <sheetFormatPr defaultRowHeight="15" x14ac:dyDescent="0.25"/>
  <cols>
    <col min="1" max="1" width="82.28515625" customWidth="1"/>
    <col min="2" max="2" width="27.5703125" customWidth="1"/>
  </cols>
  <sheetData>
    <row r="1" spans="1:2" x14ac:dyDescent="0.25">
      <c r="A1" t="s">
        <v>54</v>
      </c>
      <c r="B1" t="s">
        <v>54</v>
      </c>
    </row>
    <row r="2" spans="1:2" x14ac:dyDescent="0.25">
      <c r="A2" s="111" t="s">
        <v>141</v>
      </c>
      <c r="B2" t="s">
        <v>195</v>
      </c>
    </row>
    <row r="3" spans="1:2" x14ac:dyDescent="0.25">
      <c r="A3" s="111" t="s">
        <v>142</v>
      </c>
      <c r="B3" t="s">
        <v>196</v>
      </c>
    </row>
    <row r="4" spans="1:2" x14ac:dyDescent="0.25">
      <c r="A4" s="111" t="s">
        <v>143</v>
      </c>
      <c r="B4" t="s">
        <v>197</v>
      </c>
    </row>
    <row r="5" spans="1:2" x14ac:dyDescent="0.25">
      <c r="A5" s="112" t="s">
        <v>144</v>
      </c>
      <c r="B5" t="s">
        <v>198</v>
      </c>
    </row>
    <row r="6" spans="1:2" x14ac:dyDescent="0.25">
      <c r="A6" s="112" t="s">
        <v>145</v>
      </c>
      <c r="B6" t="s">
        <v>199</v>
      </c>
    </row>
    <row r="7" spans="1:2" x14ac:dyDescent="0.25">
      <c r="A7" s="111" t="s">
        <v>146</v>
      </c>
      <c r="B7" t="s">
        <v>200</v>
      </c>
    </row>
    <row r="8" spans="1:2" x14ac:dyDescent="0.25">
      <c r="A8" s="112" t="s">
        <v>147</v>
      </c>
      <c r="B8" t="s">
        <v>201</v>
      </c>
    </row>
    <row r="9" spans="1:2" x14ac:dyDescent="0.25">
      <c r="A9" s="112" t="s">
        <v>148</v>
      </c>
      <c r="B9" t="s">
        <v>202</v>
      </c>
    </row>
    <row r="10" spans="1:2" x14ac:dyDescent="0.25">
      <c r="A10" s="111" t="s">
        <v>149</v>
      </c>
      <c r="B10" t="s">
        <v>203</v>
      </c>
    </row>
    <row r="11" spans="1:2" x14ac:dyDescent="0.25">
      <c r="A11" s="111" t="s">
        <v>150</v>
      </c>
      <c r="B11" t="s">
        <v>204</v>
      </c>
    </row>
    <row r="12" spans="1:2" x14ac:dyDescent="0.25">
      <c r="A12" s="111" t="s">
        <v>151</v>
      </c>
      <c r="B12" t="s">
        <v>205</v>
      </c>
    </row>
    <row r="13" spans="1:2" x14ac:dyDescent="0.25">
      <c r="A13" s="111" t="s">
        <v>152</v>
      </c>
      <c r="B13" t="s">
        <v>206</v>
      </c>
    </row>
    <row r="14" spans="1:2" x14ac:dyDescent="0.25">
      <c r="A14" s="112" t="s">
        <v>153</v>
      </c>
      <c r="B14" t="s">
        <v>207</v>
      </c>
    </row>
    <row r="15" spans="1:2" x14ac:dyDescent="0.25">
      <c r="A15" s="111" t="s">
        <v>154</v>
      </c>
      <c r="B15" t="s">
        <v>208</v>
      </c>
    </row>
    <row r="16" spans="1:2" x14ac:dyDescent="0.25">
      <c r="A16" s="111" t="s">
        <v>155</v>
      </c>
    </row>
    <row r="17" spans="1:1" x14ac:dyDescent="0.25">
      <c r="A17" s="112" t="s">
        <v>156</v>
      </c>
    </row>
    <row r="18" spans="1:1" x14ac:dyDescent="0.25">
      <c r="A18" s="112" t="s">
        <v>280</v>
      </c>
    </row>
    <row r="19" spans="1:1" x14ac:dyDescent="0.25">
      <c r="A19" s="111" t="s">
        <v>157</v>
      </c>
    </row>
    <row r="20" spans="1:1" x14ac:dyDescent="0.25">
      <c r="A20" s="111" t="s">
        <v>158</v>
      </c>
    </row>
    <row r="21" spans="1:1" x14ac:dyDescent="0.25">
      <c r="A21" s="111" t="s">
        <v>159</v>
      </c>
    </row>
    <row r="22" spans="1:1" x14ac:dyDescent="0.25">
      <c r="A22" s="111" t="s">
        <v>160</v>
      </c>
    </row>
    <row r="23" spans="1:1" x14ac:dyDescent="0.25">
      <c r="A23" s="111" t="s">
        <v>161</v>
      </c>
    </row>
    <row r="24" spans="1:1" x14ac:dyDescent="0.25">
      <c r="A24" s="111" t="s">
        <v>162</v>
      </c>
    </row>
    <row r="25" spans="1:1" x14ac:dyDescent="0.25">
      <c r="A25" s="111" t="s">
        <v>163</v>
      </c>
    </row>
    <row r="26" spans="1:1" x14ac:dyDescent="0.25">
      <c r="A26" s="112" t="s">
        <v>164</v>
      </c>
    </row>
    <row r="27" spans="1:1" x14ac:dyDescent="0.25">
      <c r="A27" s="112" t="s">
        <v>165</v>
      </c>
    </row>
    <row r="28" spans="1:1" x14ac:dyDescent="0.25">
      <c r="A28" s="111" t="s">
        <v>166</v>
      </c>
    </row>
    <row r="29" spans="1:1" x14ac:dyDescent="0.25">
      <c r="A29" s="112" t="s">
        <v>281</v>
      </c>
    </row>
    <row r="30" spans="1:1" x14ac:dyDescent="0.25">
      <c r="A30" s="111" t="s">
        <v>167</v>
      </c>
    </row>
    <row r="31" spans="1:1" x14ac:dyDescent="0.25">
      <c r="A31" s="111" t="s">
        <v>168</v>
      </c>
    </row>
    <row r="32" spans="1:1" x14ac:dyDescent="0.25">
      <c r="A32" s="111" t="s">
        <v>169</v>
      </c>
    </row>
    <row r="33" spans="1:1" x14ac:dyDescent="0.25">
      <c r="A33" s="111" t="s">
        <v>170</v>
      </c>
    </row>
    <row r="34" spans="1:1" x14ac:dyDescent="0.25">
      <c r="A34" s="111" t="s">
        <v>171</v>
      </c>
    </row>
    <row r="35" spans="1:1" x14ac:dyDescent="0.25">
      <c r="A35" s="111" t="s">
        <v>172</v>
      </c>
    </row>
    <row r="36" spans="1:1" x14ac:dyDescent="0.25">
      <c r="A36" s="112" t="s">
        <v>173</v>
      </c>
    </row>
    <row r="37" spans="1:1" x14ac:dyDescent="0.25">
      <c r="A37" s="111" t="s">
        <v>174</v>
      </c>
    </row>
    <row r="38" spans="1:1" x14ac:dyDescent="0.25">
      <c r="A38" s="111" t="s">
        <v>175</v>
      </c>
    </row>
    <row r="39" spans="1:1" x14ac:dyDescent="0.25">
      <c r="A39" s="111" t="s">
        <v>282</v>
      </c>
    </row>
    <row r="40" spans="1:1" x14ac:dyDescent="0.25">
      <c r="A40" s="111" t="s">
        <v>176</v>
      </c>
    </row>
    <row r="41" spans="1:1" x14ac:dyDescent="0.25">
      <c r="A41" s="111" t="s">
        <v>177</v>
      </c>
    </row>
    <row r="42" spans="1:1" x14ac:dyDescent="0.25">
      <c r="A42" s="111" t="s">
        <v>178</v>
      </c>
    </row>
    <row r="43" spans="1:1" x14ac:dyDescent="0.25">
      <c r="A43" s="111" t="s">
        <v>179</v>
      </c>
    </row>
    <row r="44" spans="1:1" x14ac:dyDescent="0.25">
      <c r="A44" s="111" t="s">
        <v>180</v>
      </c>
    </row>
    <row r="45" spans="1:1" x14ac:dyDescent="0.25">
      <c r="A45" s="111" t="s">
        <v>181</v>
      </c>
    </row>
    <row r="46" spans="1:1" x14ac:dyDescent="0.25">
      <c r="A46" s="111" t="s">
        <v>182</v>
      </c>
    </row>
    <row r="47" spans="1:1" x14ac:dyDescent="0.25">
      <c r="A47" s="111" t="s">
        <v>183</v>
      </c>
    </row>
    <row r="48" spans="1:1" x14ac:dyDescent="0.25">
      <c r="A48" s="112" t="s">
        <v>184</v>
      </c>
    </row>
    <row r="49" spans="1:1" x14ac:dyDescent="0.25">
      <c r="A49" s="111" t="s">
        <v>185</v>
      </c>
    </row>
    <row r="50" spans="1:1" x14ac:dyDescent="0.25">
      <c r="A50" s="111" t="s">
        <v>186</v>
      </c>
    </row>
    <row r="51" spans="1:1" x14ac:dyDescent="0.25">
      <c r="A51" s="111" t="s">
        <v>187</v>
      </c>
    </row>
    <row r="52" spans="1:1" x14ac:dyDescent="0.25">
      <c r="A52" s="111" t="s">
        <v>188</v>
      </c>
    </row>
    <row r="53" spans="1:1" x14ac:dyDescent="0.25">
      <c r="A53" s="111" t="s">
        <v>189</v>
      </c>
    </row>
    <row r="54" spans="1:1" x14ac:dyDescent="0.25">
      <c r="A54" s="111" t="s">
        <v>190</v>
      </c>
    </row>
    <row r="55" spans="1:1" x14ac:dyDescent="0.25">
      <c r="A55" s="111" t="s">
        <v>191</v>
      </c>
    </row>
    <row r="56" spans="1:1" x14ac:dyDescent="0.25">
      <c r="A56" s="111" t="s">
        <v>192</v>
      </c>
    </row>
    <row r="57" spans="1:1" x14ac:dyDescent="0.25">
      <c r="A57" s="111" t="s">
        <v>193</v>
      </c>
    </row>
    <row r="58" spans="1:1" x14ac:dyDescent="0.25">
      <c r="A58" s="111" t="s">
        <v>194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Лист1</vt:lpstr>
      <vt:lpstr>Анкета!Область_печати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А. Николаева</cp:lastModifiedBy>
  <cp:lastPrinted>2023-10-20T10:27:23Z</cp:lastPrinted>
  <dcterms:created xsi:type="dcterms:W3CDTF">2021-12-29T09:22:15Z</dcterms:created>
  <dcterms:modified xsi:type="dcterms:W3CDTF">2023-10-20T11:12:56Z</dcterms:modified>
</cp:coreProperties>
</file>